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0" windowHeight="12030"/>
  </bookViews>
  <sheets>
    <sheet name="ВЕД" sheetId="9" r:id="rId1"/>
    <sheet name="Прил" sheetId="13" r:id="rId2"/>
    <sheet name="Раз.под." sheetId="14" r:id="rId3"/>
    <sheet name="МП" sheetId="15" r:id="rId4"/>
    <sheet name="Публ." sheetId="17" r:id="rId5"/>
    <sheet name="СД" sheetId="20" r:id="rId6"/>
  </sheets>
  <definedNames>
    <definedName name="_xlnm._FilterDatabase" localSheetId="0" hidden="1">ВЕД!$A$15:$J$961</definedName>
    <definedName name="_xlnm._FilterDatabase" localSheetId="1" hidden="1">Прил!$A$15:$H$852</definedName>
  </definedNames>
  <calcPr calcId="144525"/>
</workbook>
</file>

<file path=xl/calcChain.xml><?xml version="1.0" encoding="utf-8"?>
<calcChain xmlns="http://schemas.openxmlformats.org/spreadsheetml/2006/main">
  <c r="G253" i="13"/>
  <c r="H253"/>
  <c r="F253"/>
  <c r="H395"/>
  <c r="H394" s="1"/>
  <c r="H393" s="1"/>
  <c r="H310" s="1"/>
  <c r="H304" s="1"/>
  <c r="G395"/>
  <c r="F395"/>
  <c r="G277"/>
  <c r="H277"/>
  <c r="F277"/>
  <c r="H335"/>
  <c r="G335"/>
  <c r="F335"/>
  <c r="I698" i="9"/>
  <c r="J698"/>
  <c r="H698"/>
  <c r="E56" i="15"/>
  <c r="F56"/>
  <c r="D56"/>
  <c r="J184" i="9"/>
  <c r="I184"/>
  <c r="H184"/>
  <c r="G302" i="13"/>
  <c r="H302"/>
  <c r="F302"/>
  <c r="J864" i="9"/>
  <c r="I864"/>
  <c r="H864"/>
  <c r="J862"/>
  <c r="I862"/>
  <c r="H862"/>
  <c r="J860"/>
  <c r="I860"/>
  <c r="H860"/>
  <c r="J858"/>
  <c r="I858"/>
  <c r="H858"/>
  <c r="J856"/>
  <c r="I856"/>
  <c r="H856"/>
  <c r="J854"/>
  <c r="I854"/>
  <c r="H854"/>
  <c r="J852"/>
  <c r="I852"/>
  <c r="H852"/>
  <c r="J849"/>
  <c r="I849"/>
  <c r="H849"/>
  <c r="H684" i="13"/>
  <c r="G684"/>
  <c r="F684"/>
  <c r="H682"/>
  <c r="G682"/>
  <c r="F682"/>
  <c r="H680"/>
  <c r="G680"/>
  <c r="F680"/>
  <c r="H678"/>
  <c r="G678"/>
  <c r="F678"/>
  <c r="H676"/>
  <c r="G676"/>
  <c r="F676"/>
  <c r="H674"/>
  <c r="H668" s="1"/>
  <c r="G674"/>
  <c r="F674"/>
  <c r="H672"/>
  <c r="G672"/>
  <c r="G668" s="1"/>
  <c r="G626" s="1"/>
  <c r="G625" s="1"/>
  <c r="G624" s="1"/>
  <c r="G623" s="1"/>
  <c r="F672"/>
  <c r="H669"/>
  <c r="G669"/>
  <c r="F669"/>
  <c r="F668" s="1"/>
  <c r="F626" s="1"/>
  <c r="F625" s="1"/>
  <c r="F624" s="1"/>
  <c r="F623" s="1"/>
  <c r="G272"/>
  <c r="H272"/>
  <c r="F272"/>
  <c r="F275"/>
  <c r="F267" s="1"/>
  <c r="G275"/>
  <c r="H275"/>
  <c r="I912" i="9"/>
  <c r="J912"/>
  <c r="H912"/>
  <c r="E62" i="15"/>
  <c r="F62"/>
  <c r="D62"/>
  <c r="E48"/>
  <c r="F48"/>
  <c r="D48"/>
  <c r="E24"/>
  <c r="E17" s="1"/>
  <c r="E67" s="1"/>
  <c r="F24"/>
  <c r="D24"/>
  <c r="H300" i="13"/>
  <c r="G300"/>
  <c r="G267" s="1"/>
  <c r="F300"/>
  <c r="H298"/>
  <c r="G298"/>
  <c r="F298"/>
  <c r="H290"/>
  <c r="G290"/>
  <c r="F290"/>
  <c r="I182" i="9"/>
  <c r="J182"/>
  <c r="H182"/>
  <c r="H754"/>
  <c r="J752"/>
  <c r="I752"/>
  <c r="H752"/>
  <c r="J749"/>
  <c r="I749"/>
  <c r="H749"/>
  <c r="J747"/>
  <c r="I747"/>
  <c r="H747"/>
  <c r="J745"/>
  <c r="J755" s="1"/>
  <c r="J754" s="1"/>
  <c r="I745"/>
  <c r="I755" s="1"/>
  <c r="I754" s="1"/>
  <c r="H745"/>
  <c r="J742"/>
  <c r="I742"/>
  <c r="H742"/>
  <c r="I758"/>
  <c r="I757" s="1"/>
  <c r="I756" s="1"/>
  <c r="J758"/>
  <c r="J757" s="1"/>
  <c r="J756" s="1"/>
  <c r="H758"/>
  <c r="H787" i="13"/>
  <c r="G787"/>
  <c r="F787"/>
  <c r="H785"/>
  <c r="G785"/>
  <c r="F785"/>
  <c r="H826"/>
  <c r="G826"/>
  <c r="F826"/>
  <c r="H821"/>
  <c r="G821"/>
  <c r="F821"/>
  <c r="H819"/>
  <c r="G819"/>
  <c r="F819"/>
  <c r="H811"/>
  <c r="H810" s="1"/>
  <c r="H809"/>
  <c r="G811"/>
  <c r="G810"/>
  <c r="G809" s="1"/>
  <c r="F811"/>
  <c r="F810" s="1"/>
  <c r="F809" s="1"/>
  <c r="H801"/>
  <c r="G801"/>
  <c r="F801"/>
  <c r="H798"/>
  <c r="G798"/>
  <c r="F798"/>
  <c r="F791" s="1"/>
  <c r="H796"/>
  <c r="G796"/>
  <c r="F796"/>
  <c r="H794"/>
  <c r="H791" s="1"/>
  <c r="G794"/>
  <c r="F794"/>
  <c r="H792"/>
  <c r="G792"/>
  <c r="F792"/>
  <c r="H779"/>
  <c r="H778" s="1"/>
  <c r="H777"/>
  <c r="H776" s="1"/>
  <c r="G779"/>
  <c r="G778" s="1"/>
  <c r="G777" s="1"/>
  <c r="G776" s="1"/>
  <c r="F779"/>
  <c r="F778" s="1"/>
  <c r="F777"/>
  <c r="F776" s="1"/>
  <c r="H772"/>
  <c r="G772"/>
  <c r="F772"/>
  <c r="H770"/>
  <c r="G770"/>
  <c r="F770"/>
  <c r="H768"/>
  <c r="G768"/>
  <c r="F768"/>
  <c r="H762"/>
  <c r="G762"/>
  <c r="G759" s="1"/>
  <c r="F762"/>
  <c r="H760"/>
  <c r="G760"/>
  <c r="F760"/>
  <c r="H740"/>
  <c r="G740"/>
  <c r="F740"/>
  <c r="H755"/>
  <c r="G755"/>
  <c r="F755"/>
  <c r="H753"/>
  <c r="G753"/>
  <c r="F753"/>
  <c r="H748"/>
  <c r="G748"/>
  <c r="F748"/>
  <c r="H746"/>
  <c r="G746"/>
  <c r="F746"/>
  <c r="H729"/>
  <c r="H728" s="1"/>
  <c r="H726" s="1"/>
  <c r="G729"/>
  <c r="G728"/>
  <c r="G726" s="1"/>
  <c r="F729"/>
  <c r="F728" s="1"/>
  <c r="F726" s="1"/>
  <c r="H711"/>
  <c r="H705" s="1"/>
  <c r="G711"/>
  <c r="F711"/>
  <c r="H709"/>
  <c r="G709"/>
  <c r="F709"/>
  <c r="H706"/>
  <c r="G706"/>
  <c r="F706"/>
  <c r="F705" s="1"/>
  <c r="H700"/>
  <c r="G700"/>
  <c r="F700"/>
  <c r="H698"/>
  <c r="G698"/>
  <c r="F698"/>
  <c r="H696"/>
  <c r="G696"/>
  <c r="F696"/>
  <c r="H694"/>
  <c r="G694"/>
  <c r="F694"/>
  <c r="H692"/>
  <c r="G692"/>
  <c r="F692"/>
  <c r="H690"/>
  <c r="G690"/>
  <c r="F690"/>
  <c r="H688"/>
  <c r="G688"/>
  <c r="F688"/>
  <c r="H686"/>
  <c r="G686"/>
  <c r="F686"/>
  <c r="H666"/>
  <c r="H665"/>
  <c r="G666"/>
  <c r="G665"/>
  <c r="F666"/>
  <c r="F665"/>
  <c r="H662"/>
  <c r="H661"/>
  <c r="G662"/>
  <c r="G661"/>
  <c r="F662"/>
  <c r="F661"/>
  <c r="H658"/>
  <c r="G658"/>
  <c r="F658"/>
  <c r="H655"/>
  <c r="H645" s="1"/>
  <c r="G655"/>
  <c r="F655"/>
  <c r="H652"/>
  <c r="G652"/>
  <c r="F652"/>
  <c r="H648"/>
  <c r="G648"/>
  <c r="F648"/>
  <c r="H646"/>
  <c r="G646"/>
  <c r="F646"/>
  <c r="H642"/>
  <c r="G642"/>
  <c r="F642"/>
  <c r="H639"/>
  <c r="G639"/>
  <c r="F639"/>
  <c r="H636"/>
  <c r="G636"/>
  <c r="F636"/>
  <c r="F627" s="1"/>
  <c r="H634"/>
  <c r="G634"/>
  <c r="F634"/>
  <c r="H630"/>
  <c r="G630"/>
  <c r="F630"/>
  <c r="H628"/>
  <c r="G628"/>
  <c r="F628"/>
  <c r="H615"/>
  <c r="G615"/>
  <c r="F615"/>
  <c r="H612"/>
  <c r="G612"/>
  <c r="F612"/>
  <c r="H610"/>
  <c r="G610"/>
  <c r="F610"/>
  <c r="H606"/>
  <c r="G606"/>
  <c r="F606"/>
  <c r="H604"/>
  <c r="G604"/>
  <c r="F604"/>
  <c r="H601"/>
  <c r="G601"/>
  <c r="F601"/>
  <c r="H620"/>
  <c r="H619" s="1"/>
  <c r="H618" s="1"/>
  <c r="H617" s="1"/>
  <c r="G620"/>
  <c r="G619" s="1"/>
  <c r="G618" s="1"/>
  <c r="G617" s="1"/>
  <c r="F620"/>
  <c r="F619" s="1"/>
  <c r="F618" s="1"/>
  <c r="F617" s="1"/>
  <c r="H584"/>
  <c r="H583" s="1"/>
  <c r="H582" s="1"/>
  <c r="H581" s="1"/>
  <c r="G584"/>
  <c r="G583" s="1"/>
  <c r="G582" s="1"/>
  <c r="G581" s="1"/>
  <c r="F584"/>
  <c r="F583" s="1"/>
  <c r="F582" s="1"/>
  <c r="F581" s="1"/>
  <c r="H593"/>
  <c r="G593"/>
  <c r="F593"/>
  <c r="H591"/>
  <c r="G591"/>
  <c r="F591"/>
  <c r="H589"/>
  <c r="G589"/>
  <c r="F589"/>
  <c r="F588" s="1"/>
  <c r="H562"/>
  <c r="H561"/>
  <c r="H560" s="1"/>
  <c r="H559"/>
  <c r="H558" s="1"/>
  <c r="H553" s="1"/>
  <c r="H552" s="1"/>
  <c r="G562"/>
  <c r="G561" s="1"/>
  <c r="G560" s="1"/>
  <c r="G559" s="1"/>
  <c r="G558" s="1"/>
  <c r="F562"/>
  <c r="F561"/>
  <c r="F560" s="1"/>
  <c r="F523" s="1"/>
  <c r="F558"/>
  <c r="H556"/>
  <c r="G556"/>
  <c r="F556"/>
  <c r="H554"/>
  <c r="G554"/>
  <c r="F554"/>
  <c r="H549"/>
  <c r="G549"/>
  <c r="F549"/>
  <c r="H547"/>
  <c r="G547"/>
  <c r="F547"/>
  <c r="H545"/>
  <c r="G545"/>
  <c r="F545"/>
  <c r="H543"/>
  <c r="H542" s="1"/>
  <c r="G543"/>
  <c r="G542" s="1"/>
  <c r="F543"/>
  <c r="H540"/>
  <c r="H539"/>
  <c r="G540"/>
  <c r="G539"/>
  <c r="F540"/>
  <c r="F539"/>
  <c r="H537"/>
  <c r="G537"/>
  <c r="F537"/>
  <c r="H535"/>
  <c r="G535"/>
  <c r="F535"/>
  <c r="H533"/>
  <c r="G533"/>
  <c r="G526" s="1"/>
  <c r="F533"/>
  <c r="H531"/>
  <c r="G531"/>
  <c r="F531"/>
  <c r="F526" s="1"/>
  <c r="H529"/>
  <c r="G529"/>
  <c r="F529"/>
  <c r="H527"/>
  <c r="G527"/>
  <c r="F527"/>
  <c r="H521"/>
  <c r="H520"/>
  <c r="H519" s="1"/>
  <c r="G521"/>
  <c r="G520" s="1"/>
  <c r="G519"/>
  <c r="F521"/>
  <c r="F520"/>
  <c r="F519" s="1"/>
  <c r="H517"/>
  <c r="G517"/>
  <c r="F517"/>
  <c r="H515"/>
  <c r="G515"/>
  <c r="F515"/>
  <c r="H513"/>
  <c r="G513"/>
  <c r="F513"/>
  <c r="H511"/>
  <c r="G511"/>
  <c r="F511"/>
  <c r="H509"/>
  <c r="G509"/>
  <c r="F509"/>
  <c r="H507"/>
  <c r="G507"/>
  <c r="F507"/>
  <c r="H505"/>
  <c r="H504" s="1"/>
  <c r="G505"/>
  <c r="G504" s="1"/>
  <c r="F505"/>
  <c r="H502"/>
  <c r="G502"/>
  <c r="F502"/>
  <c r="H500"/>
  <c r="G500"/>
  <c r="F500"/>
  <c r="F497" s="1"/>
  <c r="H498"/>
  <c r="G498"/>
  <c r="F498"/>
  <c r="H495"/>
  <c r="H492" s="1"/>
  <c r="G495"/>
  <c r="F495"/>
  <c r="H493"/>
  <c r="G493"/>
  <c r="G492" s="1"/>
  <c r="F493"/>
  <c r="H490"/>
  <c r="G490"/>
  <c r="F490"/>
  <c r="H488"/>
  <c r="G488"/>
  <c r="F488"/>
  <c r="H486"/>
  <c r="G486"/>
  <c r="F486"/>
  <c r="H484"/>
  <c r="G484"/>
  <c r="F484"/>
  <c r="H482"/>
  <c r="G482"/>
  <c r="F482"/>
  <c r="F481" s="1"/>
  <c r="H479"/>
  <c r="G479"/>
  <c r="F479"/>
  <c r="H477"/>
  <c r="H476" s="1"/>
  <c r="G477"/>
  <c r="F477"/>
  <c r="H474"/>
  <c r="G474"/>
  <c r="F474"/>
  <c r="H472"/>
  <c r="H471" s="1"/>
  <c r="H470"/>
  <c r="G472"/>
  <c r="G471" s="1"/>
  <c r="G470" s="1"/>
  <c r="F472"/>
  <c r="F470"/>
  <c r="H468"/>
  <c r="G468"/>
  <c r="F468"/>
  <c r="H466"/>
  <c r="G466"/>
  <c r="F466"/>
  <c r="H464"/>
  <c r="G464"/>
  <c r="F464"/>
  <c r="H462"/>
  <c r="G462"/>
  <c r="F462"/>
  <c r="H456"/>
  <c r="G456"/>
  <c r="F456"/>
  <c r="H454"/>
  <c r="G454"/>
  <c r="F454"/>
  <c r="H450"/>
  <c r="G450"/>
  <c r="F450"/>
  <c r="H448"/>
  <c r="G448"/>
  <c r="F448"/>
  <c r="H446"/>
  <c r="G446"/>
  <c r="F446"/>
  <c r="H443"/>
  <c r="G443"/>
  <c r="F443"/>
  <c r="H441"/>
  <c r="G441"/>
  <c r="F441"/>
  <c r="H439"/>
  <c r="G439"/>
  <c r="F439"/>
  <c r="H437"/>
  <c r="G437"/>
  <c r="F437"/>
  <c r="H435"/>
  <c r="G435"/>
  <c r="F435"/>
  <c r="H433"/>
  <c r="G433"/>
  <c r="F433"/>
  <c r="H430"/>
  <c r="H429"/>
  <c r="G430"/>
  <c r="G429" s="1"/>
  <c r="F430"/>
  <c r="F429"/>
  <c r="H427"/>
  <c r="H426"/>
  <c r="H425" s="1"/>
  <c r="G427"/>
  <c r="F427"/>
  <c r="F425"/>
  <c r="H423"/>
  <c r="G423"/>
  <c r="F423"/>
  <c r="H421"/>
  <c r="G421"/>
  <c r="F421"/>
  <c r="G394"/>
  <c r="G393" s="1"/>
  <c r="F394"/>
  <c r="F393"/>
  <c r="H386"/>
  <c r="G386"/>
  <c r="F386"/>
  <c r="H384"/>
  <c r="G384"/>
  <c r="F384"/>
  <c r="H382"/>
  <c r="H392"/>
  <c r="H391" s="1"/>
  <c r="G382"/>
  <c r="G392" s="1"/>
  <c r="G391" s="1"/>
  <c r="G388" s="1"/>
  <c r="F382"/>
  <c r="F391"/>
  <c r="H389"/>
  <c r="G389"/>
  <c r="F389"/>
  <c r="H379"/>
  <c r="G379"/>
  <c r="F379"/>
  <c r="F378" s="1"/>
  <c r="H375"/>
  <c r="G375"/>
  <c r="F375"/>
  <c r="H373"/>
  <c r="G373"/>
  <c r="F373"/>
  <c r="H371"/>
  <c r="G371"/>
  <c r="F371"/>
  <c r="H369"/>
  <c r="G369"/>
  <c r="F369"/>
  <c r="H367"/>
  <c r="G367"/>
  <c r="F367"/>
  <c r="H365"/>
  <c r="G365"/>
  <c r="F365"/>
  <c r="H363"/>
  <c r="G363"/>
  <c r="F363"/>
  <c r="H361"/>
  <c r="G361"/>
  <c r="F361"/>
  <c r="H359"/>
  <c r="G359"/>
  <c r="F359"/>
  <c r="H357"/>
  <c r="G357"/>
  <c r="F357"/>
  <c r="H355"/>
  <c r="G355"/>
  <c r="F355"/>
  <c r="H353"/>
  <c r="G353"/>
  <c r="F353"/>
  <c r="H351"/>
  <c r="G351"/>
  <c r="F351"/>
  <c r="H349"/>
  <c r="G349"/>
  <c r="F349"/>
  <c r="H347"/>
  <c r="G347"/>
  <c r="F347"/>
  <c r="H345"/>
  <c r="G345"/>
  <c r="F345"/>
  <c r="H343"/>
  <c r="G343"/>
  <c r="F343"/>
  <c r="H339"/>
  <c r="H338" s="1"/>
  <c r="G339"/>
  <c r="G338" s="1"/>
  <c r="F339"/>
  <c r="F338" s="1"/>
  <c r="H333"/>
  <c r="G333"/>
  <c r="F333"/>
  <c r="H330"/>
  <c r="G330"/>
  <c r="F330"/>
  <c r="H328"/>
  <c r="H327" s="1"/>
  <c r="G328"/>
  <c r="F328"/>
  <c r="H324"/>
  <c r="G324"/>
  <c r="F324"/>
  <c r="H322"/>
  <c r="G322"/>
  <c r="F322"/>
  <c r="H320"/>
  <c r="G320"/>
  <c r="F320"/>
  <c r="H318"/>
  <c r="H312" s="1"/>
  <c r="H311" s="1"/>
  <c r="G318"/>
  <c r="F318"/>
  <c r="H316"/>
  <c r="G316"/>
  <c r="G312" s="1"/>
  <c r="F316"/>
  <c r="H313"/>
  <c r="G313"/>
  <c r="F313"/>
  <c r="F312" s="1"/>
  <c r="H413"/>
  <c r="G413"/>
  <c r="F413"/>
  <c r="H411"/>
  <c r="H407" s="1"/>
  <c r="H406" s="1"/>
  <c r="G411"/>
  <c r="F411"/>
  <c r="H408"/>
  <c r="G408"/>
  <c r="F408"/>
  <c r="F407" s="1"/>
  <c r="H402"/>
  <c r="H401" s="1"/>
  <c r="H400"/>
  <c r="G402"/>
  <c r="G401" s="1"/>
  <c r="G400" s="1"/>
  <c r="F402"/>
  <c r="F401"/>
  <c r="F400"/>
  <c r="H308"/>
  <c r="H307"/>
  <c r="H306"/>
  <c r="H305"/>
  <c r="G308"/>
  <c r="G307"/>
  <c r="G306"/>
  <c r="G305"/>
  <c r="F308"/>
  <c r="F307"/>
  <c r="F306"/>
  <c r="F305"/>
  <c r="H296"/>
  <c r="G296"/>
  <c r="F296"/>
  <c r="H294"/>
  <c r="G294"/>
  <c r="F294"/>
  <c r="H292"/>
  <c r="G292"/>
  <c r="F292"/>
  <c r="H288"/>
  <c r="G288"/>
  <c r="F288"/>
  <c r="H286"/>
  <c r="G286"/>
  <c r="F286"/>
  <c r="H284"/>
  <c r="G284"/>
  <c r="F284"/>
  <c r="H255"/>
  <c r="G255"/>
  <c r="F255"/>
  <c r="F252"/>
  <c r="F251"/>
  <c r="F250"/>
  <c r="H216"/>
  <c r="H215"/>
  <c r="H214"/>
  <c r="G216"/>
  <c r="G215" s="1"/>
  <c r="G214" s="1"/>
  <c r="F216"/>
  <c r="F215"/>
  <c r="F214" s="1"/>
  <c r="H246"/>
  <c r="H243" s="1"/>
  <c r="H242" s="1"/>
  <c r="H241" s="1"/>
  <c r="G246"/>
  <c r="F246"/>
  <c r="H244"/>
  <c r="G244"/>
  <c r="F244"/>
  <c r="H239"/>
  <c r="G239"/>
  <c r="F239"/>
  <c r="H237"/>
  <c r="G237"/>
  <c r="F237"/>
  <c r="H235"/>
  <c r="H234" s="1"/>
  <c r="G235"/>
  <c r="F235"/>
  <c r="H232"/>
  <c r="G232"/>
  <c r="F232"/>
  <c r="H230"/>
  <c r="G230"/>
  <c r="F230"/>
  <c r="H228"/>
  <c r="G228"/>
  <c r="F228"/>
  <c r="H226"/>
  <c r="H221" s="1"/>
  <c r="H220" s="1"/>
  <c r="H219" s="1"/>
  <c r="G226"/>
  <c r="F226"/>
  <c r="H224"/>
  <c r="G224"/>
  <c r="G221" s="1"/>
  <c r="G220" s="1"/>
  <c r="G219" s="1"/>
  <c r="F224"/>
  <c r="H222"/>
  <c r="G222"/>
  <c r="F222"/>
  <c r="F221" s="1"/>
  <c r="H206"/>
  <c r="G206"/>
  <c r="F206"/>
  <c r="H180"/>
  <c r="G180"/>
  <c r="F180"/>
  <c r="H178"/>
  <c r="G178"/>
  <c r="F178"/>
  <c r="H172"/>
  <c r="G172"/>
  <c r="F172"/>
  <c r="F167" s="1"/>
  <c r="F166" s="1"/>
  <c r="F165" s="1"/>
  <c r="F164" s="1"/>
  <c r="H170"/>
  <c r="G170"/>
  <c r="F170"/>
  <c r="H168"/>
  <c r="H167" s="1"/>
  <c r="H166" s="1"/>
  <c r="H165" s="1"/>
  <c r="H164" s="1"/>
  <c r="G168"/>
  <c r="F168"/>
  <c r="H156"/>
  <c r="G156"/>
  <c r="G150" s="1"/>
  <c r="F156"/>
  <c r="H153"/>
  <c r="G153"/>
  <c r="F153"/>
  <c r="F150" s="1"/>
  <c r="F151"/>
  <c r="G151"/>
  <c r="H151"/>
  <c r="H145"/>
  <c r="H144" s="1"/>
  <c r="H143" s="1"/>
  <c r="H142" s="1"/>
  <c r="H141" s="1"/>
  <c r="G145"/>
  <c r="G144" s="1"/>
  <c r="G143" s="1"/>
  <c r="G142" s="1"/>
  <c r="G141" s="1"/>
  <c r="F145"/>
  <c r="F144" s="1"/>
  <c r="F143" s="1"/>
  <c r="F142" s="1"/>
  <c r="F141" s="1"/>
  <c r="H137"/>
  <c r="H136"/>
  <c r="H135"/>
  <c r="H134"/>
  <c r="H133" s="1"/>
  <c r="G137"/>
  <c r="G136" s="1"/>
  <c r="G135" s="1"/>
  <c r="G134" s="1"/>
  <c r="G133" s="1"/>
  <c r="F137"/>
  <c r="F136" s="1"/>
  <c r="F135" s="1"/>
  <c r="F134" s="1"/>
  <c r="F133" s="1"/>
  <c r="H130"/>
  <c r="H129" s="1"/>
  <c r="G130"/>
  <c r="G129"/>
  <c r="F130"/>
  <c r="F129" s="1"/>
  <c r="H127"/>
  <c r="H126" s="1"/>
  <c r="H125" s="1"/>
  <c r="G127"/>
  <c r="G126"/>
  <c r="G125" s="1"/>
  <c r="F127"/>
  <c r="F126" s="1"/>
  <c r="H123"/>
  <c r="G123"/>
  <c r="G119" s="1"/>
  <c r="F123"/>
  <c r="H120"/>
  <c r="G120"/>
  <c r="F120"/>
  <c r="F119" s="1"/>
  <c r="F118" s="1"/>
  <c r="H115"/>
  <c r="G115"/>
  <c r="F115"/>
  <c r="H112"/>
  <c r="G112"/>
  <c r="F112"/>
  <c r="H108"/>
  <c r="H107"/>
  <c r="G108"/>
  <c r="G107" s="1"/>
  <c r="F108"/>
  <c r="F107"/>
  <c r="H105"/>
  <c r="H100" s="1"/>
  <c r="G105"/>
  <c r="F105"/>
  <c r="H103"/>
  <c r="G103"/>
  <c r="G100" s="1"/>
  <c r="F103"/>
  <c r="H101"/>
  <c r="G101"/>
  <c r="F101"/>
  <c r="F100" s="1"/>
  <c r="F99" s="1"/>
  <c r="H95"/>
  <c r="G95"/>
  <c r="F95"/>
  <c r="H93"/>
  <c r="H92" s="1"/>
  <c r="H91" s="1"/>
  <c r="G93"/>
  <c r="F93"/>
  <c r="H88"/>
  <c r="H87"/>
  <c r="G88"/>
  <c r="G87"/>
  <c r="F88"/>
  <c r="F87"/>
  <c r="H85"/>
  <c r="G85"/>
  <c r="F85"/>
  <c r="H82"/>
  <c r="H77" s="1"/>
  <c r="H76" s="1"/>
  <c r="H75" s="1"/>
  <c r="G82"/>
  <c r="F82"/>
  <c r="H78"/>
  <c r="G78"/>
  <c r="G77" s="1"/>
  <c r="G76" s="1"/>
  <c r="G75" s="1"/>
  <c r="G74" s="1"/>
  <c r="F78"/>
  <c r="H72"/>
  <c r="H70"/>
  <c r="G72"/>
  <c r="F72"/>
  <c r="F70"/>
  <c r="H67"/>
  <c r="H65" s="1"/>
  <c r="G67"/>
  <c r="F67"/>
  <c r="F65" s="1"/>
  <c r="H63"/>
  <c r="G63"/>
  <c r="G59" s="1"/>
  <c r="G58" s="1"/>
  <c r="G57" s="1"/>
  <c r="F63"/>
  <c r="H60"/>
  <c r="G60"/>
  <c r="F60"/>
  <c r="F59" s="1"/>
  <c r="H54"/>
  <c r="H53" s="1"/>
  <c r="H52"/>
  <c r="H51"/>
  <c r="H50"/>
  <c r="G54"/>
  <c r="G53"/>
  <c r="G52"/>
  <c r="G51"/>
  <c r="G50" s="1"/>
  <c r="F54"/>
  <c r="F53"/>
  <c r="F52"/>
  <c r="F51" s="1"/>
  <c r="F50"/>
  <c r="H48"/>
  <c r="H46"/>
  <c r="G48"/>
  <c r="G47"/>
  <c r="F48"/>
  <c r="F46"/>
  <c r="H44"/>
  <c r="G44"/>
  <c r="G40" s="1"/>
  <c r="G39" s="1"/>
  <c r="F44"/>
  <c r="H41"/>
  <c r="G41"/>
  <c r="F41"/>
  <c r="H35"/>
  <c r="G35"/>
  <c r="F35"/>
  <c r="H33"/>
  <c r="H29" s="1"/>
  <c r="G33"/>
  <c r="F33"/>
  <c r="H30"/>
  <c r="G30"/>
  <c r="G29" s="1"/>
  <c r="F30"/>
  <c r="H25"/>
  <c r="H24" s="1"/>
  <c r="H23"/>
  <c r="G25"/>
  <c r="G24" s="1"/>
  <c r="G23" s="1"/>
  <c r="F25"/>
  <c r="F24"/>
  <c r="F23"/>
  <c r="F17" s="1"/>
  <c r="H21"/>
  <c r="H20"/>
  <c r="G21"/>
  <c r="G19"/>
  <c r="G18" s="1"/>
  <c r="G17" s="1"/>
  <c r="F21"/>
  <c r="F19"/>
  <c r="F18"/>
  <c r="J292" i="9"/>
  <c r="I292"/>
  <c r="I289" s="1"/>
  <c r="I288" s="1"/>
  <c r="I287" s="1"/>
  <c r="H292"/>
  <c r="J290"/>
  <c r="I290"/>
  <c r="H290"/>
  <c r="I423"/>
  <c r="J423"/>
  <c r="H423"/>
  <c r="I429"/>
  <c r="I426" s="1"/>
  <c r="I425" s="1"/>
  <c r="J429"/>
  <c r="K429"/>
  <c r="L429"/>
  <c r="H429"/>
  <c r="I810"/>
  <c r="J810"/>
  <c r="H810"/>
  <c r="D57" i="20"/>
  <c r="I687" i="9"/>
  <c r="J687"/>
  <c r="H687"/>
  <c r="I683"/>
  <c r="J683"/>
  <c r="H683"/>
  <c r="I929"/>
  <c r="I928"/>
  <c r="I927" s="1"/>
  <c r="I926" s="1"/>
  <c r="I925" s="1"/>
  <c r="J929"/>
  <c r="J928" s="1"/>
  <c r="J927" s="1"/>
  <c r="J926" s="1"/>
  <c r="J925" s="1"/>
  <c r="H929"/>
  <c r="H928" s="1"/>
  <c r="H927" s="1"/>
  <c r="H926" s="1"/>
  <c r="H925" s="1"/>
  <c r="I816"/>
  <c r="J816"/>
  <c r="H816"/>
  <c r="H791"/>
  <c r="I789"/>
  <c r="H789"/>
  <c r="J789"/>
  <c r="G378" i="13"/>
  <c r="H784"/>
  <c r="H783" s="1"/>
  <c r="H782"/>
  <c r="F388"/>
  <c r="H388"/>
  <c r="H378"/>
  <c r="F784"/>
  <c r="F783" s="1"/>
  <c r="F782" s="1"/>
  <c r="G784"/>
  <c r="G783"/>
  <c r="G782"/>
  <c r="H759"/>
  <c r="H758"/>
  <c r="H757"/>
  <c r="G758"/>
  <c r="G757" s="1"/>
  <c r="G791"/>
  <c r="G767"/>
  <c r="G766"/>
  <c r="G765" s="1"/>
  <c r="G764" s="1"/>
  <c r="H767"/>
  <c r="H766"/>
  <c r="H765"/>
  <c r="H764" s="1"/>
  <c r="H752"/>
  <c r="H751"/>
  <c r="H750"/>
  <c r="H745"/>
  <c r="H744"/>
  <c r="H743"/>
  <c r="F767"/>
  <c r="F766" s="1"/>
  <c r="F765"/>
  <c r="F764" s="1"/>
  <c r="F745"/>
  <c r="F744" s="1"/>
  <c r="F743"/>
  <c r="F759"/>
  <c r="F758" s="1"/>
  <c r="F757" s="1"/>
  <c r="G752"/>
  <c r="G751"/>
  <c r="G750"/>
  <c r="G745"/>
  <c r="G744"/>
  <c r="G743"/>
  <c r="F752"/>
  <c r="F751" s="1"/>
  <c r="F750" s="1"/>
  <c r="H727"/>
  <c r="G727"/>
  <c r="F727"/>
  <c r="H609"/>
  <c r="H608"/>
  <c r="F609"/>
  <c r="F608"/>
  <c r="F598" s="1"/>
  <c r="G609"/>
  <c r="G608" s="1"/>
  <c r="F645"/>
  <c r="H453"/>
  <c r="H452"/>
  <c r="F704"/>
  <c r="F703"/>
  <c r="F702"/>
  <c r="H704"/>
  <c r="H703" s="1"/>
  <c r="H702" s="1"/>
  <c r="G627"/>
  <c r="H627"/>
  <c r="G600"/>
  <c r="G599" s="1"/>
  <c r="G645"/>
  <c r="G705"/>
  <c r="G704"/>
  <c r="G703" s="1"/>
  <c r="G702" s="1"/>
  <c r="F600"/>
  <c r="F599"/>
  <c r="H600"/>
  <c r="H599"/>
  <c r="H588"/>
  <c r="H587"/>
  <c r="H586" s="1"/>
  <c r="G553"/>
  <c r="G552" s="1"/>
  <c r="G551" s="1"/>
  <c r="F542"/>
  <c r="G481"/>
  <c r="H497"/>
  <c r="F587"/>
  <c r="F586"/>
  <c r="H481"/>
  <c r="F553"/>
  <c r="F552"/>
  <c r="F551" s="1"/>
  <c r="G588"/>
  <c r="G587" s="1"/>
  <c r="G586" s="1"/>
  <c r="H405"/>
  <c r="G445"/>
  <c r="H445"/>
  <c r="F461"/>
  <c r="G461"/>
  <c r="F504"/>
  <c r="H551"/>
  <c r="H523" s="1"/>
  <c r="F406"/>
  <c r="F405"/>
  <c r="G476"/>
  <c r="H526"/>
  <c r="H525"/>
  <c r="H524"/>
  <c r="G497"/>
  <c r="H432"/>
  <c r="H461"/>
  <c r="G525"/>
  <c r="G524"/>
  <c r="G523" s="1"/>
  <c r="F453"/>
  <c r="F452"/>
  <c r="G453"/>
  <c r="G452"/>
  <c r="F492"/>
  <c r="G407"/>
  <c r="G406" s="1"/>
  <c r="G405" s="1"/>
  <c r="G342"/>
  <c r="F476"/>
  <c r="F460" s="1"/>
  <c r="F459" s="1"/>
  <c r="F445"/>
  <c r="G327"/>
  <c r="G311" s="1"/>
  <c r="G310" s="1"/>
  <c r="F342"/>
  <c r="F420"/>
  <c r="F432"/>
  <c r="G432"/>
  <c r="H342"/>
  <c r="H420"/>
  <c r="G234"/>
  <c r="H252"/>
  <c r="H251"/>
  <c r="H250"/>
  <c r="G252"/>
  <c r="G251" s="1"/>
  <c r="G250" s="1"/>
  <c r="F234"/>
  <c r="F243"/>
  <c r="F242"/>
  <c r="F241"/>
  <c r="G243"/>
  <c r="G242" s="1"/>
  <c r="G241" s="1"/>
  <c r="G167"/>
  <c r="G166"/>
  <c r="G165"/>
  <c r="G164" s="1"/>
  <c r="F92"/>
  <c r="F91"/>
  <c r="H150"/>
  <c r="F47"/>
  <c r="F40"/>
  <c r="F39" s="1"/>
  <c r="F38" s="1"/>
  <c r="F37" s="1"/>
  <c r="F111"/>
  <c r="F110" s="1"/>
  <c r="F66"/>
  <c r="H69"/>
  <c r="F125"/>
  <c r="H28"/>
  <c r="H27" s="1"/>
  <c r="F117"/>
  <c r="H66"/>
  <c r="G92"/>
  <c r="G91"/>
  <c r="H111"/>
  <c r="H110" s="1"/>
  <c r="G99"/>
  <c r="G98" s="1"/>
  <c r="G20"/>
  <c r="H47"/>
  <c r="F58"/>
  <c r="F57" s="1"/>
  <c r="F56" s="1"/>
  <c r="H71"/>
  <c r="F77"/>
  <c r="H119"/>
  <c r="H118" s="1"/>
  <c r="H117" s="1"/>
  <c r="H99"/>
  <c r="G111"/>
  <c r="G110"/>
  <c r="G118"/>
  <c r="G117" s="1"/>
  <c r="F20"/>
  <c r="F71"/>
  <c r="F29"/>
  <c r="F28" s="1"/>
  <c r="F27" s="1"/>
  <c r="G28"/>
  <c r="G27" s="1"/>
  <c r="G38"/>
  <c r="H40"/>
  <c r="H39"/>
  <c r="H38"/>
  <c r="H37"/>
  <c r="H59"/>
  <c r="H58" s="1"/>
  <c r="H57" s="1"/>
  <c r="H56" s="1"/>
  <c r="G69"/>
  <c r="F69"/>
  <c r="G46"/>
  <c r="H19"/>
  <c r="H18"/>
  <c r="H17"/>
  <c r="J289" i="9"/>
  <c r="J288" s="1"/>
  <c r="J287" s="1"/>
  <c r="I276"/>
  <c r="J276"/>
  <c r="H276"/>
  <c r="I174"/>
  <c r="J174"/>
  <c r="H174"/>
  <c r="G377" i="13"/>
  <c r="F377"/>
  <c r="H377"/>
  <c r="H598"/>
  <c r="G598"/>
  <c r="F525"/>
  <c r="F524"/>
  <c r="H460"/>
  <c r="H459" s="1"/>
  <c r="H458" s="1"/>
  <c r="H419"/>
  <c r="H418" s="1"/>
  <c r="H417" s="1"/>
  <c r="F458"/>
  <c r="F220"/>
  <c r="F219" s="1"/>
  <c r="H98"/>
  <c r="G37"/>
  <c r="I180" i="9"/>
  <c r="J180"/>
  <c r="H180"/>
  <c r="K104"/>
  <c r="L104"/>
  <c r="I114"/>
  <c r="H114"/>
  <c r="J114"/>
  <c r="J109" s="1"/>
  <c r="J112"/>
  <c r="I112"/>
  <c r="H112"/>
  <c r="I110"/>
  <c r="I109" s="1"/>
  <c r="J110"/>
  <c r="H110"/>
  <c r="H117"/>
  <c r="H116" s="1"/>
  <c r="I117"/>
  <c r="I116" s="1"/>
  <c r="I108" s="1"/>
  <c r="I107" s="1"/>
  <c r="I106" s="1"/>
  <c r="J117"/>
  <c r="H119"/>
  <c r="I119"/>
  <c r="J119"/>
  <c r="J116" s="1"/>
  <c r="J108" s="1"/>
  <c r="J107" s="1"/>
  <c r="J106" s="1"/>
  <c r="J105" s="1"/>
  <c r="J104" s="1"/>
  <c r="J103" s="1"/>
  <c r="H121"/>
  <c r="J121"/>
  <c r="I121"/>
  <c r="H107"/>
  <c r="H106" s="1"/>
  <c r="I577"/>
  <c r="J577"/>
  <c r="H577"/>
  <c r="H574" s="1"/>
  <c r="H573" s="1"/>
  <c r="H572" s="1"/>
  <c r="I575"/>
  <c r="J575"/>
  <c r="H575"/>
  <c r="H516"/>
  <c r="J522"/>
  <c r="I522"/>
  <c r="H522"/>
  <c r="J421"/>
  <c r="I421"/>
  <c r="H421"/>
  <c r="J880"/>
  <c r="I880"/>
  <c r="H880"/>
  <c r="J878"/>
  <c r="I878"/>
  <c r="H878"/>
  <c r="J738"/>
  <c r="I738"/>
  <c r="H738"/>
  <c r="H706"/>
  <c r="G304" i="13"/>
  <c r="I215" i="9"/>
  <c r="J215"/>
  <c r="J214" s="1"/>
  <c r="J213" s="1"/>
  <c r="J212" s="1"/>
  <c r="J211" s="1"/>
  <c r="H215"/>
  <c r="I956"/>
  <c r="H956"/>
  <c r="J956"/>
  <c r="I475"/>
  <c r="J475"/>
  <c r="H475"/>
  <c r="K361"/>
  <c r="L361"/>
  <c r="J795"/>
  <c r="J794" s="1"/>
  <c r="J793" s="1"/>
  <c r="J792" s="1"/>
  <c r="J791" s="1"/>
  <c r="I795"/>
  <c r="I794" s="1"/>
  <c r="I793" s="1"/>
  <c r="I792" s="1"/>
  <c r="I791" s="1"/>
  <c r="I786" s="1"/>
  <c r="I785" s="1"/>
  <c r="I784" s="1"/>
  <c r="H795"/>
  <c r="H794" s="1"/>
  <c r="H793" s="1"/>
  <c r="J280"/>
  <c r="J279" s="1"/>
  <c r="J278" s="1"/>
  <c r="I280"/>
  <c r="I279" s="1"/>
  <c r="I278" s="1"/>
  <c r="H280"/>
  <c r="H279"/>
  <c r="H278" s="1"/>
  <c r="J427"/>
  <c r="I427"/>
  <c r="H427"/>
  <c r="J494"/>
  <c r="J493" s="1"/>
  <c r="J492" s="1"/>
  <c r="I494"/>
  <c r="I493" s="1"/>
  <c r="I492" s="1"/>
  <c r="H494"/>
  <c r="H493" s="1"/>
  <c r="H492" s="1"/>
  <c r="I765"/>
  <c r="I764"/>
  <c r="I763" s="1"/>
  <c r="J765"/>
  <c r="J764" s="1"/>
  <c r="J763" s="1"/>
  <c r="H765"/>
  <c r="H764" s="1"/>
  <c r="H763" s="1"/>
  <c r="J669"/>
  <c r="J668" s="1"/>
  <c r="J667" s="1"/>
  <c r="I669"/>
  <c r="I668" s="1"/>
  <c r="I667" s="1"/>
  <c r="H669"/>
  <c r="H668" s="1"/>
  <c r="H667"/>
  <c r="I540"/>
  <c r="J540"/>
  <c r="H540"/>
  <c r="J380"/>
  <c r="J379" s="1"/>
  <c r="I380"/>
  <c r="H380"/>
  <c r="K334"/>
  <c r="L334"/>
  <c r="J356"/>
  <c r="J355" s="1"/>
  <c r="I356"/>
  <c r="H356"/>
  <c r="H354" s="1"/>
  <c r="I39"/>
  <c r="H39"/>
  <c r="H37" s="1"/>
  <c r="J39"/>
  <c r="J38"/>
  <c r="I26"/>
  <c r="I25" s="1"/>
  <c r="I24" s="1"/>
  <c r="H26"/>
  <c r="H25" s="1"/>
  <c r="H24" s="1"/>
  <c r="J26"/>
  <c r="J25" s="1"/>
  <c r="J24" s="1"/>
  <c r="H355"/>
  <c r="J37"/>
  <c r="H443"/>
  <c r="H398"/>
  <c r="I567"/>
  <c r="J567"/>
  <c r="J566" s="1"/>
  <c r="J565" s="1"/>
  <c r="J564" s="1"/>
  <c r="J563" s="1"/>
  <c r="H567"/>
  <c r="H566" s="1"/>
  <c r="H565" s="1"/>
  <c r="H564" s="1"/>
  <c r="H563" s="1"/>
  <c r="I518"/>
  <c r="J518"/>
  <c r="H518"/>
  <c r="I520"/>
  <c r="J520"/>
  <c r="H520"/>
  <c r="I488"/>
  <c r="J488"/>
  <c r="H488"/>
  <c r="I490"/>
  <c r="J490"/>
  <c r="H490"/>
  <c r="I486"/>
  <c r="J486"/>
  <c r="I484"/>
  <c r="J484"/>
  <c r="K484"/>
  <c r="L484"/>
  <c r="H484"/>
  <c r="H486"/>
  <c r="I482"/>
  <c r="J482"/>
  <c r="H482"/>
  <c r="I480"/>
  <c r="J480"/>
  <c r="H480"/>
  <c r="I734"/>
  <c r="J734"/>
  <c r="K734"/>
  <c r="L734"/>
  <c r="H734"/>
  <c r="I736"/>
  <c r="J736"/>
  <c r="H736"/>
  <c r="I732"/>
  <c r="J732"/>
  <c r="I730"/>
  <c r="J730"/>
  <c r="H730"/>
  <c r="H732"/>
  <c r="I728"/>
  <c r="J728"/>
  <c r="I726"/>
  <c r="J726"/>
  <c r="H726"/>
  <c r="H728"/>
  <c r="I722"/>
  <c r="J722"/>
  <c r="K722"/>
  <c r="L722"/>
  <c r="H722"/>
  <c r="I724"/>
  <c r="J724"/>
  <c r="H724"/>
  <c r="I720"/>
  <c r="J720"/>
  <c r="H720"/>
  <c r="I718"/>
  <c r="J718"/>
  <c r="H718"/>
  <c r="I712"/>
  <c r="J712"/>
  <c r="H712"/>
  <c r="I714"/>
  <c r="J714"/>
  <c r="H714"/>
  <c r="I716"/>
  <c r="J716"/>
  <c r="K716"/>
  <c r="L716"/>
  <c r="H716"/>
  <c r="I710"/>
  <c r="J710"/>
  <c r="I708"/>
  <c r="J708"/>
  <c r="H710"/>
  <c r="H708"/>
  <c r="K849"/>
  <c r="L849"/>
  <c r="I876"/>
  <c r="J876"/>
  <c r="H876"/>
  <c r="I874"/>
  <c r="J874"/>
  <c r="H874"/>
  <c r="I870"/>
  <c r="J870"/>
  <c r="H870"/>
  <c r="I872"/>
  <c r="J872"/>
  <c r="H872"/>
  <c r="I866"/>
  <c r="J866"/>
  <c r="H866"/>
  <c r="I868"/>
  <c r="J868"/>
  <c r="H868"/>
  <c r="K858"/>
  <c r="L858"/>
  <c r="I50"/>
  <c r="J50"/>
  <c r="J48" s="1"/>
  <c r="H50"/>
  <c r="H47" s="1"/>
  <c r="I22"/>
  <c r="J22"/>
  <c r="H22"/>
  <c r="H21" s="1"/>
  <c r="L961"/>
  <c r="K961"/>
  <c r="K958"/>
  <c r="K963" s="1"/>
  <c r="J954"/>
  <c r="I954"/>
  <c r="H954"/>
  <c r="J948"/>
  <c r="J947" s="1"/>
  <c r="J946"/>
  <c r="J945" s="1"/>
  <c r="J944" s="1"/>
  <c r="I948"/>
  <c r="I947" s="1"/>
  <c r="I946" s="1"/>
  <c r="I945" s="1"/>
  <c r="I944" s="1"/>
  <c r="H948"/>
  <c r="H947" s="1"/>
  <c r="H946" s="1"/>
  <c r="H945" s="1"/>
  <c r="H944" s="1"/>
  <c r="J938"/>
  <c r="I938"/>
  <c r="H938"/>
  <c r="J923"/>
  <c r="I923"/>
  <c r="H923"/>
  <c r="J921"/>
  <c r="I921"/>
  <c r="H921"/>
  <c r="J919"/>
  <c r="I919"/>
  <c r="H919"/>
  <c r="J917"/>
  <c r="I917"/>
  <c r="H917"/>
  <c r="J915"/>
  <c r="I915"/>
  <c r="H915"/>
  <c r="J910"/>
  <c r="I910"/>
  <c r="H910"/>
  <c r="L908"/>
  <c r="K908"/>
  <c r="J907"/>
  <c r="J906" s="1"/>
  <c r="I907"/>
  <c r="I906" s="1"/>
  <c r="H907"/>
  <c r="H906" s="1"/>
  <c r="L905"/>
  <c r="K905"/>
  <c r="J901"/>
  <c r="I901"/>
  <c r="H901"/>
  <c r="J899"/>
  <c r="I899"/>
  <c r="H899"/>
  <c r="H898" s="1"/>
  <c r="H897" s="1"/>
  <c r="H896" s="1"/>
  <c r="H895" s="1"/>
  <c r="J891"/>
  <c r="I891"/>
  <c r="H891"/>
  <c r="J889"/>
  <c r="I889"/>
  <c r="H889"/>
  <c r="J846"/>
  <c r="J845" s="1"/>
  <c r="I846"/>
  <c r="I845" s="1"/>
  <c r="H846"/>
  <c r="H845" s="1"/>
  <c r="J826"/>
  <c r="I826"/>
  <c r="H826"/>
  <c r="J814"/>
  <c r="I814"/>
  <c r="H814"/>
  <c r="J808"/>
  <c r="I808"/>
  <c r="H808"/>
  <c r="L804"/>
  <c r="K804"/>
  <c r="J801"/>
  <c r="I801"/>
  <c r="I800" s="1"/>
  <c r="H801"/>
  <c r="H800" s="1"/>
  <c r="J787"/>
  <c r="I787"/>
  <c r="H787"/>
  <c r="J782"/>
  <c r="J779" s="1"/>
  <c r="J778" s="1"/>
  <c r="J777" s="1"/>
  <c r="I782"/>
  <c r="H782"/>
  <c r="J780"/>
  <c r="I780"/>
  <c r="H780"/>
  <c r="L774"/>
  <c r="K774"/>
  <c r="J772"/>
  <c r="J771" s="1"/>
  <c r="J770" s="1"/>
  <c r="J769" s="1"/>
  <c r="J768" s="1"/>
  <c r="J767" s="1"/>
  <c r="I772"/>
  <c r="I771" s="1"/>
  <c r="I770" s="1"/>
  <c r="I769" s="1"/>
  <c r="I768" s="1"/>
  <c r="I767" s="1"/>
  <c r="H772"/>
  <c r="H771" s="1"/>
  <c r="H770" s="1"/>
  <c r="H769" s="1"/>
  <c r="H768" s="1"/>
  <c r="H767" s="1"/>
  <c r="L750"/>
  <c r="K750"/>
  <c r="L744"/>
  <c r="K744"/>
  <c r="L741"/>
  <c r="L740" s="1"/>
  <c r="K741"/>
  <c r="J706"/>
  <c r="I706"/>
  <c r="J696"/>
  <c r="I696"/>
  <c r="H696"/>
  <c r="J691"/>
  <c r="I691"/>
  <c r="I690" s="1"/>
  <c r="H691"/>
  <c r="J685"/>
  <c r="I685"/>
  <c r="H685"/>
  <c r="J681"/>
  <c r="I681"/>
  <c r="H681"/>
  <c r="J679"/>
  <c r="I679"/>
  <c r="H679"/>
  <c r="L675"/>
  <c r="K675"/>
  <c r="L671"/>
  <c r="K671"/>
  <c r="J665"/>
  <c r="J664" s="1"/>
  <c r="I665"/>
  <c r="I664" s="1"/>
  <c r="H665"/>
  <c r="H664" s="1"/>
  <c r="L665"/>
  <c r="K665"/>
  <c r="J662"/>
  <c r="J661" s="1"/>
  <c r="I662"/>
  <c r="I661" s="1"/>
  <c r="H662"/>
  <c r="H661" s="1"/>
  <c r="J659"/>
  <c r="I659"/>
  <c r="H659"/>
  <c r="J657"/>
  <c r="I657"/>
  <c r="H657"/>
  <c r="J655"/>
  <c r="I655"/>
  <c r="H655"/>
  <c r="J652"/>
  <c r="I652"/>
  <c r="H652"/>
  <c r="J650"/>
  <c r="I650"/>
  <c r="H650"/>
  <c r="J648"/>
  <c r="I648"/>
  <c r="H648"/>
  <c r="J645"/>
  <c r="I645"/>
  <c r="H645"/>
  <c r="J643"/>
  <c r="I643"/>
  <c r="H643"/>
  <c r="J641"/>
  <c r="I641"/>
  <c r="H641"/>
  <c r="L641"/>
  <c r="K641"/>
  <c r="J638"/>
  <c r="I638"/>
  <c r="H638"/>
  <c r="J636"/>
  <c r="I636"/>
  <c r="H636"/>
  <c r="J631"/>
  <c r="I631"/>
  <c r="H631"/>
  <c r="H630" s="1"/>
  <c r="L629"/>
  <c r="K629"/>
  <c r="J625"/>
  <c r="I625"/>
  <c r="H625"/>
  <c r="J623"/>
  <c r="I623"/>
  <c r="H623"/>
  <c r="J621"/>
  <c r="I621"/>
  <c r="H621"/>
  <c r="J614"/>
  <c r="I614"/>
  <c r="H614"/>
  <c r="L614"/>
  <c r="K614"/>
  <c r="J604"/>
  <c r="I604"/>
  <c r="H604"/>
  <c r="J593"/>
  <c r="J592" s="1"/>
  <c r="J591" s="1"/>
  <c r="J590" s="1"/>
  <c r="I593"/>
  <c r="I592" s="1"/>
  <c r="I591" s="1"/>
  <c r="I590" s="1"/>
  <c r="H593"/>
  <c r="H592" s="1"/>
  <c r="H591" s="1"/>
  <c r="H590" s="1"/>
  <c r="J588"/>
  <c r="J587" s="1"/>
  <c r="J586"/>
  <c r="J585" s="1"/>
  <c r="I588"/>
  <c r="I587" s="1"/>
  <c r="I586" s="1"/>
  <c r="I585" s="1"/>
  <c r="H588"/>
  <c r="H587" s="1"/>
  <c r="H586" s="1"/>
  <c r="H585" s="1"/>
  <c r="J582"/>
  <c r="J581"/>
  <c r="J580" s="1"/>
  <c r="J579" s="1"/>
  <c r="J571" s="1"/>
  <c r="I582"/>
  <c r="I581" s="1"/>
  <c r="I580" s="1"/>
  <c r="I579" s="1"/>
  <c r="I571" s="1"/>
  <c r="H582"/>
  <c r="H581" s="1"/>
  <c r="H580" s="1"/>
  <c r="H579" s="1"/>
  <c r="I566"/>
  <c r="I565" s="1"/>
  <c r="I564" s="1"/>
  <c r="I563" s="1"/>
  <c r="J561"/>
  <c r="J560" s="1"/>
  <c r="J559" s="1"/>
  <c r="J558" s="1"/>
  <c r="J557" s="1"/>
  <c r="I561"/>
  <c r="I560"/>
  <c r="I559" s="1"/>
  <c r="I558" s="1"/>
  <c r="I557" s="1"/>
  <c r="H561"/>
  <c r="H560" s="1"/>
  <c r="H559" s="1"/>
  <c r="H558" s="1"/>
  <c r="H557" s="1"/>
  <c r="J554"/>
  <c r="I554"/>
  <c r="H554"/>
  <c r="J549"/>
  <c r="I549"/>
  <c r="H549"/>
  <c r="J545"/>
  <c r="I545"/>
  <c r="H545"/>
  <c r="J543"/>
  <c r="I543"/>
  <c r="H543"/>
  <c r="J534"/>
  <c r="J533" s="1"/>
  <c r="J532" s="1"/>
  <c r="J531" s="1"/>
  <c r="J530" s="1"/>
  <c r="I534"/>
  <c r="I533" s="1"/>
  <c r="I532" s="1"/>
  <c r="I531" s="1"/>
  <c r="I530" s="1"/>
  <c r="H534"/>
  <c r="H533" s="1"/>
  <c r="H532" s="1"/>
  <c r="H531" s="1"/>
  <c r="H530" s="1"/>
  <c r="J528"/>
  <c r="I528"/>
  <c r="I526" s="1"/>
  <c r="I525" s="1"/>
  <c r="I524" s="1"/>
  <c r="H528"/>
  <c r="J516"/>
  <c r="J515" s="1"/>
  <c r="I516"/>
  <c r="I515" s="1"/>
  <c r="J513"/>
  <c r="J512" s="1"/>
  <c r="I513"/>
  <c r="I512" s="1"/>
  <c r="H513"/>
  <c r="H512" s="1"/>
  <c r="J510"/>
  <c r="I510"/>
  <c r="H510"/>
  <c r="J508"/>
  <c r="I508"/>
  <c r="H508"/>
  <c r="J506"/>
  <c r="I506"/>
  <c r="H506"/>
  <c r="J504"/>
  <c r="I504"/>
  <c r="H504"/>
  <c r="J502"/>
  <c r="I502"/>
  <c r="H502"/>
  <c r="J500"/>
  <c r="I500"/>
  <c r="H500"/>
  <c r="L498"/>
  <c r="K498"/>
  <c r="J478"/>
  <c r="J477" s="1"/>
  <c r="I478"/>
  <c r="I477" s="1"/>
  <c r="H478"/>
  <c r="J473"/>
  <c r="I473"/>
  <c r="H473"/>
  <c r="J471"/>
  <c r="I471"/>
  <c r="H471"/>
  <c r="J468"/>
  <c r="I468"/>
  <c r="I465" s="1"/>
  <c r="H468"/>
  <c r="J466"/>
  <c r="I466"/>
  <c r="H466"/>
  <c r="J463"/>
  <c r="I463"/>
  <c r="H463"/>
  <c r="J461"/>
  <c r="I461"/>
  <c r="H461"/>
  <c r="J459"/>
  <c r="I459"/>
  <c r="H459"/>
  <c r="J457"/>
  <c r="I457"/>
  <c r="H457"/>
  <c r="J455"/>
  <c r="I455"/>
  <c r="H455"/>
  <c r="J452"/>
  <c r="J449" s="1"/>
  <c r="I452"/>
  <c r="H452"/>
  <c r="J450"/>
  <c r="I450"/>
  <c r="H450"/>
  <c r="J447"/>
  <c r="I447"/>
  <c r="H447"/>
  <c r="J445"/>
  <c r="J444" s="1"/>
  <c r="J443" s="1"/>
  <c r="I445"/>
  <c r="I444" s="1"/>
  <c r="I443" s="1"/>
  <c r="H445"/>
  <c r="J441"/>
  <c r="I441"/>
  <c r="H441"/>
  <c r="J439"/>
  <c r="I439"/>
  <c r="H439"/>
  <c r="J437"/>
  <c r="I437"/>
  <c r="H437"/>
  <c r="J435"/>
  <c r="I435"/>
  <c r="H435"/>
  <c r="L434"/>
  <c r="K434"/>
  <c r="J419"/>
  <c r="I419"/>
  <c r="H419"/>
  <c r="H418" s="1"/>
  <c r="L419"/>
  <c r="L418" s="1"/>
  <c r="K419"/>
  <c r="K418" s="1"/>
  <c r="J416"/>
  <c r="I416"/>
  <c r="H416"/>
  <c r="J414"/>
  <c r="I414"/>
  <c r="H414"/>
  <c r="J412"/>
  <c r="I412"/>
  <c r="H412"/>
  <c r="J410"/>
  <c r="I410"/>
  <c r="H410"/>
  <c r="J408"/>
  <c r="I408"/>
  <c r="H408"/>
  <c r="J406"/>
  <c r="I406"/>
  <c r="H406"/>
  <c r="L405"/>
  <c r="K405"/>
  <c r="J403"/>
  <c r="J402" s="1"/>
  <c r="I403"/>
  <c r="I402" s="1"/>
  <c r="H403"/>
  <c r="H402" s="1"/>
  <c r="J400"/>
  <c r="J399" s="1"/>
  <c r="J398" s="1"/>
  <c r="I400"/>
  <c r="I399" s="1"/>
  <c r="I398" s="1"/>
  <c r="H400"/>
  <c r="J396"/>
  <c r="I396"/>
  <c r="H396"/>
  <c r="J394"/>
  <c r="I394"/>
  <c r="H394"/>
  <c r="L393"/>
  <c r="K393"/>
  <c r="J386"/>
  <c r="J385" s="1"/>
  <c r="J384" s="1"/>
  <c r="J383" s="1"/>
  <c r="J382" s="1"/>
  <c r="I386"/>
  <c r="I385" s="1"/>
  <c r="I384"/>
  <c r="I383" s="1"/>
  <c r="I382" s="1"/>
  <c r="H386"/>
  <c r="H385" s="1"/>
  <c r="H384" s="1"/>
  <c r="H383" s="1"/>
  <c r="H382" s="1"/>
  <c r="J376"/>
  <c r="I376"/>
  <c r="H376"/>
  <c r="J365"/>
  <c r="J362" s="1"/>
  <c r="J361" s="1"/>
  <c r="J360" s="1"/>
  <c r="J359" s="1"/>
  <c r="J358" s="1"/>
  <c r="I365"/>
  <c r="H365"/>
  <c r="J363"/>
  <c r="I363"/>
  <c r="H363"/>
  <c r="J352"/>
  <c r="I352"/>
  <c r="H352"/>
  <c r="J345"/>
  <c r="J344" s="1"/>
  <c r="I345"/>
  <c r="I344" s="1"/>
  <c r="H345"/>
  <c r="H344" s="1"/>
  <c r="J342"/>
  <c r="I342"/>
  <c r="H342"/>
  <c r="J340"/>
  <c r="I340"/>
  <c r="I337" s="1"/>
  <c r="H340"/>
  <c r="J338"/>
  <c r="I338"/>
  <c r="H338"/>
  <c r="J330"/>
  <c r="J329" s="1"/>
  <c r="J328" s="1"/>
  <c r="J327" s="1"/>
  <c r="I330"/>
  <c r="I329" s="1"/>
  <c r="I328" s="1"/>
  <c r="I327" s="1"/>
  <c r="H330"/>
  <c r="H329" s="1"/>
  <c r="H328" s="1"/>
  <c r="H327" s="1"/>
  <c r="L327"/>
  <c r="K327"/>
  <c r="J325"/>
  <c r="I325"/>
  <c r="H325"/>
  <c r="J323"/>
  <c r="I323"/>
  <c r="H323"/>
  <c r="J313"/>
  <c r="I313"/>
  <c r="H313"/>
  <c r="J311"/>
  <c r="I311"/>
  <c r="H311"/>
  <c r="J309"/>
  <c r="I309"/>
  <c r="H309"/>
  <c r="J307"/>
  <c r="I307"/>
  <c r="H307"/>
  <c r="J300"/>
  <c r="J299" s="1"/>
  <c r="I300"/>
  <c r="I299"/>
  <c r="H300"/>
  <c r="H299" s="1"/>
  <c r="L299"/>
  <c r="K299"/>
  <c r="J297"/>
  <c r="J296" s="1"/>
  <c r="J295" s="1"/>
  <c r="J294" s="1"/>
  <c r="J286" s="1"/>
  <c r="I297"/>
  <c r="I296" s="1"/>
  <c r="H297"/>
  <c r="H296" s="1"/>
  <c r="J284"/>
  <c r="J283" s="1"/>
  <c r="J282" s="1"/>
  <c r="I284"/>
  <c r="I283" s="1"/>
  <c r="I282" s="1"/>
  <c r="H284"/>
  <c r="H283" s="1"/>
  <c r="H282" s="1"/>
  <c r="J271"/>
  <c r="I271"/>
  <c r="H271"/>
  <c r="J269"/>
  <c r="I269"/>
  <c r="H269"/>
  <c r="J267"/>
  <c r="I267"/>
  <c r="H267"/>
  <c r="L263"/>
  <c r="K263"/>
  <c r="J261"/>
  <c r="J260" s="1"/>
  <c r="J259" s="1"/>
  <c r="J258" s="1"/>
  <c r="J257" s="1"/>
  <c r="I261"/>
  <c r="I260" s="1"/>
  <c r="I259" s="1"/>
  <c r="I258" s="1"/>
  <c r="I257" s="1"/>
  <c r="H261"/>
  <c r="H260" s="1"/>
  <c r="H259" s="1"/>
  <c r="H258" s="1"/>
  <c r="H257" s="1"/>
  <c r="J254"/>
  <c r="I254"/>
  <c r="H254"/>
  <c r="J252"/>
  <c r="I252"/>
  <c r="H252"/>
  <c r="J250"/>
  <c r="I250"/>
  <c r="H250"/>
  <c r="J244"/>
  <c r="I244"/>
  <c r="H244"/>
  <c r="J242"/>
  <c r="I242"/>
  <c r="H242"/>
  <c r="J237"/>
  <c r="I237"/>
  <c r="H237"/>
  <c r="J235"/>
  <c r="I235"/>
  <c r="H235"/>
  <c r="J229"/>
  <c r="J228" s="1"/>
  <c r="J227" s="1"/>
  <c r="I229"/>
  <c r="I228" s="1"/>
  <c r="H229"/>
  <c r="H228" s="1"/>
  <c r="J222"/>
  <c r="J221"/>
  <c r="J220" s="1"/>
  <c r="J219" s="1"/>
  <c r="I223"/>
  <c r="H223"/>
  <c r="I214"/>
  <c r="I213" s="1"/>
  <c r="I212" s="1"/>
  <c r="I211" s="1"/>
  <c r="H214"/>
  <c r="H213" s="1"/>
  <c r="H212" s="1"/>
  <c r="H211" s="1"/>
  <c r="J205"/>
  <c r="I205"/>
  <c r="H205"/>
  <c r="J203"/>
  <c r="I203"/>
  <c r="H203"/>
  <c r="J197"/>
  <c r="J196" s="1"/>
  <c r="J195" s="1"/>
  <c r="J194" s="1"/>
  <c r="J193" s="1"/>
  <c r="I197"/>
  <c r="I196" s="1"/>
  <c r="I195" s="1"/>
  <c r="I194" s="1"/>
  <c r="I193" s="1"/>
  <c r="H197"/>
  <c r="H196" s="1"/>
  <c r="H195" s="1"/>
  <c r="H194" s="1"/>
  <c r="H193" s="1"/>
  <c r="L192"/>
  <c r="K192"/>
  <c r="J190"/>
  <c r="J189" s="1"/>
  <c r="J188" s="1"/>
  <c r="J187" s="1"/>
  <c r="J186"/>
  <c r="I190"/>
  <c r="I189" s="1"/>
  <c r="I188" s="1"/>
  <c r="I187" s="1"/>
  <c r="I186" s="1"/>
  <c r="H190"/>
  <c r="H189" s="1"/>
  <c r="H188" s="1"/>
  <c r="H187" s="1"/>
  <c r="H186" s="1"/>
  <c r="L186" s="1"/>
  <c r="J178"/>
  <c r="I178"/>
  <c r="H178"/>
  <c r="J176"/>
  <c r="I176"/>
  <c r="H176"/>
  <c r="J172"/>
  <c r="I172"/>
  <c r="H172"/>
  <c r="L171"/>
  <c r="L170"/>
  <c r="L161" s="1"/>
  <c r="K171"/>
  <c r="K170" s="1"/>
  <c r="K161" s="1"/>
  <c r="J170"/>
  <c r="I170"/>
  <c r="H170"/>
  <c r="J168"/>
  <c r="I168"/>
  <c r="H168"/>
  <c r="J166"/>
  <c r="I166"/>
  <c r="H166"/>
  <c r="J164"/>
  <c r="I164"/>
  <c r="H164"/>
  <c r="J162"/>
  <c r="I162"/>
  <c r="H162"/>
  <c r="J159"/>
  <c r="I159"/>
  <c r="H159"/>
  <c r="H156" s="1"/>
  <c r="J157"/>
  <c r="J156" s="1"/>
  <c r="I157"/>
  <c r="H157"/>
  <c r="J151"/>
  <c r="J150" s="1"/>
  <c r="J149" s="1"/>
  <c r="J148" s="1"/>
  <c r="J147" s="1"/>
  <c r="I151"/>
  <c r="I150"/>
  <c r="I149" s="1"/>
  <c r="I148" s="1"/>
  <c r="I147" s="1"/>
  <c r="H151"/>
  <c r="H150" s="1"/>
  <c r="H149" s="1"/>
  <c r="H148" s="1"/>
  <c r="H147" s="1"/>
  <c r="J144"/>
  <c r="I144"/>
  <c r="H144"/>
  <c r="J142"/>
  <c r="J139" s="1"/>
  <c r="I142"/>
  <c r="H142"/>
  <c r="J140"/>
  <c r="I140"/>
  <c r="I139" s="1"/>
  <c r="H140"/>
  <c r="H139" s="1"/>
  <c r="J137"/>
  <c r="I137"/>
  <c r="H137"/>
  <c r="J135"/>
  <c r="I135"/>
  <c r="H135"/>
  <c r="J133"/>
  <c r="I133"/>
  <c r="H133"/>
  <c r="J131"/>
  <c r="I131"/>
  <c r="H131"/>
  <c r="J129"/>
  <c r="I129"/>
  <c r="H129"/>
  <c r="H126" s="1"/>
  <c r="J127"/>
  <c r="I127"/>
  <c r="H127"/>
  <c r="L126"/>
  <c r="K126"/>
  <c r="J100"/>
  <c r="I100"/>
  <c r="H100"/>
  <c r="J98"/>
  <c r="I98"/>
  <c r="H98"/>
  <c r="J95"/>
  <c r="J94" s="1"/>
  <c r="I95"/>
  <c r="I94" s="1"/>
  <c r="H95"/>
  <c r="H94" s="1"/>
  <c r="J89"/>
  <c r="J88" s="1"/>
  <c r="J87" s="1"/>
  <c r="J86" s="1"/>
  <c r="J85" s="1"/>
  <c r="I89"/>
  <c r="I88" s="1"/>
  <c r="I87" s="1"/>
  <c r="I86" s="1"/>
  <c r="I85" s="1"/>
  <c r="H89"/>
  <c r="H88" s="1"/>
  <c r="H87" s="1"/>
  <c r="H86" s="1"/>
  <c r="H85" s="1"/>
  <c r="J71"/>
  <c r="I71"/>
  <c r="I70" s="1"/>
  <c r="I69" s="1"/>
  <c r="H71"/>
  <c r="J63"/>
  <c r="I63"/>
  <c r="H63"/>
  <c r="L62"/>
  <c r="K62"/>
  <c r="L52"/>
  <c r="K52"/>
  <c r="I47"/>
  <c r="J45"/>
  <c r="J44" s="1"/>
  <c r="J43" s="1"/>
  <c r="J42" s="1"/>
  <c r="J41" s="1"/>
  <c r="I45"/>
  <c r="I44" s="1"/>
  <c r="I43" s="1"/>
  <c r="I42" s="1"/>
  <c r="I41" s="1"/>
  <c r="H45"/>
  <c r="H44" s="1"/>
  <c r="H43" s="1"/>
  <c r="H42" s="1"/>
  <c r="H41" s="1"/>
  <c r="J35"/>
  <c r="I35"/>
  <c r="H35"/>
  <c r="I32"/>
  <c r="J21"/>
  <c r="J953"/>
  <c r="J952" s="1"/>
  <c r="J951" s="1"/>
  <c r="J950" s="1"/>
  <c r="I886"/>
  <c r="J886"/>
  <c r="H886"/>
  <c r="H819"/>
  <c r="H60"/>
  <c r="K740"/>
  <c r="J223"/>
  <c r="H611"/>
  <c r="I222"/>
  <c r="I221" s="1"/>
  <c r="I220" s="1"/>
  <c r="I219" s="1"/>
  <c r="H273"/>
  <c r="H601"/>
  <c r="H449"/>
  <c r="J935"/>
  <c r="J819"/>
  <c r="I49"/>
  <c r="I676"/>
  <c r="I48"/>
  <c r="I601"/>
  <c r="J601"/>
  <c r="J600"/>
  <c r="J599" s="1"/>
  <c r="J598" s="1"/>
  <c r="J597" s="1"/>
  <c r="J596" s="1"/>
  <c r="I702"/>
  <c r="I701" s="1"/>
  <c r="H835"/>
  <c r="H940"/>
  <c r="H49"/>
  <c r="I320"/>
  <c r="H373"/>
  <c r="J551"/>
  <c r="I611"/>
  <c r="I610" s="1"/>
  <c r="I609" s="1"/>
  <c r="I608" s="1"/>
  <c r="I607" s="1"/>
  <c r="I606" s="1"/>
  <c r="J676"/>
  <c r="H702"/>
  <c r="H701"/>
  <c r="I832"/>
  <c r="J838"/>
  <c r="I940"/>
  <c r="H320"/>
  <c r="H551"/>
  <c r="J702"/>
  <c r="J701" s="1"/>
  <c r="H832"/>
  <c r="J842"/>
  <c r="J841"/>
  <c r="J207"/>
  <c r="H757"/>
  <c r="H756"/>
  <c r="I56"/>
  <c r="H32"/>
  <c r="H66"/>
  <c r="H65" s="1"/>
  <c r="J73"/>
  <c r="J70"/>
  <c r="J69" s="1"/>
  <c r="H81"/>
  <c r="H80" s="1"/>
  <c r="H79" s="1"/>
  <c r="H78" s="1"/>
  <c r="H77" s="1"/>
  <c r="H76" s="1"/>
  <c r="I273"/>
  <c r="I551"/>
  <c r="I633"/>
  <c r="J633"/>
  <c r="H676"/>
  <c r="J693"/>
  <c r="H222"/>
  <c r="H221" s="1"/>
  <c r="H220" s="1"/>
  <c r="H219" s="1"/>
  <c r="I66"/>
  <c r="I65" s="1"/>
  <c r="J611"/>
  <c r="I693"/>
  <c r="H822"/>
  <c r="I822"/>
  <c r="H56"/>
  <c r="H633"/>
  <c r="I828"/>
  <c r="J940"/>
  <c r="J49"/>
  <c r="J60"/>
  <c r="H73"/>
  <c r="H70" s="1"/>
  <c r="H69" s="1"/>
  <c r="I73"/>
  <c r="J81"/>
  <c r="J80" s="1"/>
  <c r="J79" s="1"/>
  <c r="J78" s="1"/>
  <c r="J77" s="1"/>
  <c r="J76" s="1"/>
  <c r="H207"/>
  <c r="I207"/>
  <c r="H349"/>
  <c r="H348" s="1"/>
  <c r="H347" s="1"/>
  <c r="L347" s="1"/>
  <c r="I373"/>
  <c r="J822"/>
  <c r="I838"/>
  <c r="H935"/>
  <c r="I935"/>
  <c r="J800"/>
  <c r="J799"/>
  <c r="J798" s="1"/>
  <c r="J797" s="1"/>
  <c r="J56"/>
  <c r="J66"/>
  <c r="J65" s="1"/>
  <c r="J320"/>
  <c r="I362"/>
  <c r="I361" s="1"/>
  <c r="I360" s="1"/>
  <c r="I359" s="1"/>
  <c r="I358" s="1"/>
  <c r="J835"/>
  <c r="I81"/>
  <c r="I80" s="1"/>
  <c r="I79" s="1"/>
  <c r="I78" s="1"/>
  <c r="I77" s="1"/>
  <c r="I76" s="1"/>
  <c r="I156"/>
  <c r="J828"/>
  <c r="H828"/>
  <c r="J20"/>
  <c r="J19" s="1"/>
  <c r="J898"/>
  <c r="J897" s="1"/>
  <c r="J896" s="1"/>
  <c r="J895" s="1"/>
  <c r="J32"/>
  <c r="J31" s="1"/>
  <c r="J30" s="1"/>
  <c r="J29" s="1"/>
  <c r="J28" s="1"/>
  <c r="I60"/>
  <c r="I349"/>
  <c r="J373"/>
  <c r="J372" s="1"/>
  <c r="J371" s="1"/>
  <c r="J370" s="1"/>
  <c r="H693"/>
  <c r="H838"/>
  <c r="H842"/>
  <c r="H841" s="1"/>
  <c r="I799"/>
  <c r="I798" s="1"/>
  <c r="I797" s="1"/>
  <c r="J273"/>
  <c r="J349"/>
  <c r="I527"/>
  <c r="I835"/>
  <c r="I842"/>
  <c r="I841"/>
  <c r="J527"/>
  <c r="J526"/>
  <c r="J525" s="1"/>
  <c r="J524" s="1"/>
  <c r="I819"/>
  <c r="J832"/>
  <c r="J539"/>
  <c r="J538" s="1"/>
  <c r="H204" i="13"/>
  <c r="G204"/>
  <c r="G201" s="1"/>
  <c r="F204"/>
  <c r="H202"/>
  <c r="G202"/>
  <c r="F202"/>
  <c r="F201" s="1"/>
  <c r="F19" i="17"/>
  <c r="E19"/>
  <c r="D19"/>
  <c r="E46" i="15"/>
  <c r="F46"/>
  <c r="D46"/>
  <c r="E35"/>
  <c r="F35"/>
  <c r="D35"/>
  <c r="E22"/>
  <c r="F22"/>
  <c r="D22"/>
  <c r="E18"/>
  <c r="F18"/>
  <c r="F17" s="1"/>
  <c r="D18"/>
  <c r="H842" i="13"/>
  <c r="G842"/>
  <c r="F842"/>
  <c r="H840"/>
  <c r="G840"/>
  <c r="F840"/>
  <c r="H838"/>
  <c r="G838"/>
  <c r="F838"/>
  <c r="F835" s="1"/>
  <c r="F834" s="1"/>
  <c r="F833" s="1"/>
  <c r="F832" s="1"/>
  <c r="F831" s="1"/>
  <c r="H836"/>
  <c r="G836"/>
  <c r="F836"/>
  <c r="H825"/>
  <c r="G825"/>
  <c r="F825"/>
  <c r="H829"/>
  <c r="H828"/>
  <c r="H824" s="1"/>
  <c r="H823" s="1"/>
  <c r="G829"/>
  <c r="G828"/>
  <c r="F829"/>
  <c r="F828"/>
  <c r="F824" s="1"/>
  <c r="F823" s="1"/>
  <c r="H817"/>
  <c r="G817"/>
  <c r="G816" s="1"/>
  <c r="G815" s="1"/>
  <c r="G814" s="1"/>
  <c r="F817"/>
  <c r="F816" s="1"/>
  <c r="H807"/>
  <c r="H804" s="1"/>
  <c r="H803" s="1"/>
  <c r="H790" s="1"/>
  <c r="H789" s="1"/>
  <c r="H781" s="1"/>
  <c r="G807"/>
  <c r="F807"/>
  <c r="F804" s="1"/>
  <c r="H805"/>
  <c r="G805"/>
  <c r="G804" s="1"/>
  <c r="G803" s="1"/>
  <c r="G790" s="1"/>
  <c r="G789" s="1"/>
  <c r="G781" s="1"/>
  <c r="F805"/>
  <c r="H775"/>
  <c r="G775"/>
  <c r="F775"/>
  <c r="H739"/>
  <c r="H738"/>
  <c r="H737" s="1"/>
  <c r="G739"/>
  <c r="G738" s="1"/>
  <c r="G737"/>
  <c r="G736" s="1"/>
  <c r="F739"/>
  <c r="F738"/>
  <c r="F737" s="1"/>
  <c r="H734"/>
  <c r="H733" s="1"/>
  <c r="H732"/>
  <c r="H731" s="1"/>
  <c r="G734"/>
  <c r="G733" s="1"/>
  <c r="G732" s="1"/>
  <c r="G731" s="1"/>
  <c r="G720" s="1"/>
  <c r="F734"/>
  <c r="F733" s="1"/>
  <c r="F732"/>
  <c r="F731" s="1"/>
  <c r="H724"/>
  <c r="H723" s="1"/>
  <c r="H722" s="1"/>
  <c r="H721" s="1"/>
  <c r="G724"/>
  <c r="G723" s="1"/>
  <c r="G722"/>
  <c r="G721" s="1"/>
  <c r="F724"/>
  <c r="F723" s="1"/>
  <c r="F722" s="1"/>
  <c r="F721" s="1"/>
  <c r="H717"/>
  <c r="H716" s="1"/>
  <c r="H715"/>
  <c r="H714" s="1"/>
  <c r="G717"/>
  <c r="G716" s="1"/>
  <c r="G715" s="1"/>
  <c r="G714" s="1"/>
  <c r="F718"/>
  <c r="H212"/>
  <c r="H211"/>
  <c r="G212"/>
  <c r="G211"/>
  <c r="F212"/>
  <c r="F211"/>
  <c r="H209"/>
  <c r="H208"/>
  <c r="G209"/>
  <c r="G208"/>
  <c r="F209"/>
  <c r="F208"/>
  <c r="H199"/>
  <c r="G199"/>
  <c r="F199"/>
  <c r="H197"/>
  <c r="G197"/>
  <c r="F197"/>
  <c r="H195"/>
  <c r="G195"/>
  <c r="F195"/>
  <c r="F194" s="1"/>
  <c r="H192"/>
  <c r="G192"/>
  <c r="F192"/>
  <c r="H190"/>
  <c r="G190"/>
  <c r="F190"/>
  <c r="H188"/>
  <c r="G188"/>
  <c r="F188"/>
  <c r="H185"/>
  <c r="G185"/>
  <c r="F185"/>
  <c r="H183"/>
  <c r="H177" s="1"/>
  <c r="G183"/>
  <c r="F183"/>
  <c r="H578"/>
  <c r="H577"/>
  <c r="H576" s="1"/>
  <c r="H575" s="1"/>
  <c r="G578"/>
  <c r="G577"/>
  <c r="G576" s="1"/>
  <c r="G575" s="1"/>
  <c r="G564" s="1"/>
  <c r="F578"/>
  <c r="F577"/>
  <c r="F576" s="1"/>
  <c r="F575"/>
  <c r="H573"/>
  <c r="G573"/>
  <c r="G571" s="1"/>
  <c r="F573"/>
  <c r="H568"/>
  <c r="H566" s="1"/>
  <c r="G568"/>
  <c r="F568"/>
  <c r="H280"/>
  <c r="G280"/>
  <c r="F280"/>
  <c r="H270"/>
  <c r="G270"/>
  <c r="F270"/>
  <c r="H268"/>
  <c r="G268"/>
  <c r="F268"/>
  <c r="F265"/>
  <c r="F263"/>
  <c r="H261"/>
  <c r="G261"/>
  <c r="F261"/>
  <c r="G263"/>
  <c r="G260" s="1"/>
  <c r="H263"/>
  <c r="H161"/>
  <c r="G161"/>
  <c r="F161"/>
  <c r="H159"/>
  <c r="G159"/>
  <c r="F159"/>
  <c r="F158" s="1"/>
  <c r="F149" s="1"/>
  <c r="F148" s="1"/>
  <c r="F147" s="1"/>
  <c r="F140" s="1"/>
  <c r="H282"/>
  <c r="G282"/>
  <c r="F282"/>
  <c r="G265"/>
  <c r="F54" i="15"/>
  <c r="E54"/>
  <c r="D54"/>
  <c r="F52"/>
  <c r="F51" s="1"/>
  <c r="F67" s="1"/>
  <c r="E52"/>
  <c r="D52"/>
  <c r="F43"/>
  <c r="E43"/>
  <c r="D43"/>
  <c r="F41"/>
  <c r="E41"/>
  <c r="D41"/>
  <c r="F38"/>
  <c r="E38"/>
  <c r="D38"/>
  <c r="F33"/>
  <c r="E33"/>
  <c r="D33"/>
  <c r="F30"/>
  <c r="E30"/>
  <c r="D30"/>
  <c r="F27"/>
  <c r="E27"/>
  <c r="D27"/>
  <c r="F60" i="14"/>
  <c r="E60"/>
  <c r="D60"/>
  <c r="F58"/>
  <c r="E58"/>
  <c r="D58"/>
  <c r="F54"/>
  <c r="E54"/>
  <c r="D54"/>
  <c r="F49"/>
  <c r="E49"/>
  <c r="D49"/>
  <c r="F46"/>
  <c r="E46"/>
  <c r="D46"/>
  <c r="F39"/>
  <c r="E39"/>
  <c r="D39"/>
  <c r="F34"/>
  <c r="E34"/>
  <c r="D34"/>
  <c r="F30"/>
  <c r="E30"/>
  <c r="D30"/>
  <c r="D62" s="1"/>
  <c r="F27"/>
  <c r="F62" s="1"/>
  <c r="E27"/>
  <c r="D27"/>
  <c r="F25"/>
  <c r="E25"/>
  <c r="D25"/>
  <c r="D17"/>
  <c r="H848" i="13"/>
  <c r="H847" s="1"/>
  <c r="H846" s="1"/>
  <c r="H845" s="1"/>
  <c r="H844" s="1"/>
  <c r="G848"/>
  <c r="G847" s="1"/>
  <c r="G846" s="1"/>
  <c r="G845" s="1"/>
  <c r="G844" s="1"/>
  <c r="F848"/>
  <c r="F847"/>
  <c r="F846" s="1"/>
  <c r="F845" s="1"/>
  <c r="F844" s="1"/>
  <c r="E51" i="15"/>
  <c r="D51"/>
  <c r="H816" i="13"/>
  <c r="H260"/>
  <c r="F580"/>
  <c r="G580"/>
  <c r="F249"/>
  <c r="G177"/>
  <c r="H580"/>
  <c r="F132"/>
  <c r="H718"/>
  <c r="H132"/>
  <c r="G249"/>
  <c r="F177"/>
  <c r="G132"/>
  <c r="H404"/>
  <c r="F260"/>
  <c r="F404"/>
  <c r="G158"/>
  <c r="G187"/>
  <c r="H201"/>
  <c r="F717"/>
  <c r="F716" s="1"/>
  <c r="F715" s="1"/>
  <c r="F714" s="1"/>
  <c r="F187"/>
  <c r="F176" s="1"/>
  <c r="F175" s="1"/>
  <c r="F174" s="1"/>
  <c r="F163" s="1"/>
  <c r="H158"/>
  <c r="H149" s="1"/>
  <c r="H148" s="1"/>
  <c r="H147" s="1"/>
  <c r="H140" s="1"/>
  <c r="G404"/>
  <c r="G718"/>
  <c r="G824"/>
  <c r="G823" s="1"/>
  <c r="G567"/>
  <c r="G566"/>
  <c r="G565" s="1"/>
  <c r="H572"/>
  <c r="H571"/>
  <c r="H570"/>
  <c r="G570"/>
  <c r="G572"/>
  <c r="D17" i="15"/>
  <c r="F571" i="13"/>
  <c r="F570"/>
  <c r="F572"/>
  <c r="H194"/>
  <c r="H565"/>
  <c r="H564" s="1"/>
  <c r="H416" s="1"/>
  <c r="H249"/>
  <c r="H187"/>
  <c r="H815"/>
  <c r="H814" s="1"/>
  <c r="H813" s="1"/>
  <c r="F815"/>
  <c r="F814" s="1"/>
  <c r="F813" s="1"/>
  <c r="F803"/>
  <c r="F790" s="1"/>
  <c r="F789" s="1"/>
  <c r="F781" s="1"/>
  <c r="F218"/>
  <c r="G218"/>
  <c r="H218"/>
  <c r="G149"/>
  <c r="G148" s="1"/>
  <c r="G147" s="1"/>
  <c r="G140" s="1"/>
  <c r="H736"/>
  <c r="H597"/>
  <c r="H176"/>
  <c r="H175" s="1"/>
  <c r="H174" s="1"/>
  <c r="H163" s="1"/>
  <c r="G597"/>
  <c r="F736"/>
  <c r="F597"/>
  <c r="I227" i="9" l="1"/>
  <c r="I226"/>
  <c r="I225" s="1"/>
  <c r="H499"/>
  <c r="I898"/>
  <c r="I897" s="1"/>
  <c r="I896" s="1"/>
  <c r="I895" s="1"/>
  <c r="I894" s="1"/>
  <c r="H909"/>
  <c r="H426"/>
  <c r="H425" s="1"/>
  <c r="J47"/>
  <c r="H20"/>
  <c r="H19" s="1"/>
  <c r="H18" s="1"/>
  <c r="J610"/>
  <c r="J609" s="1"/>
  <c r="J608" s="1"/>
  <c r="J607" s="1"/>
  <c r="J606" s="1"/>
  <c r="J465"/>
  <c r="H470"/>
  <c r="H539"/>
  <c r="H538" s="1"/>
  <c r="H537" s="1"/>
  <c r="H536" s="1"/>
  <c r="H584"/>
  <c r="H600"/>
  <c r="H599" s="1"/>
  <c r="H598" s="1"/>
  <c r="H597" s="1"/>
  <c r="H596" s="1"/>
  <c r="H620"/>
  <c r="H619" s="1"/>
  <c r="H618" s="1"/>
  <c r="H617" s="1"/>
  <c r="J640"/>
  <c r="I647"/>
  <c r="H654"/>
  <c r="H690"/>
  <c r="H807"/>
  <c r="J574"/>
  <c r="J573" s="1"/>
  <c r="J572" s="1"/>
  <c r="I751"/>
  <c r="H477"/>
  <c r="H934"/>
  <c r="H933" s="1"/>
  <c r="H932" s="1"/>
  <c r="H931" s="1"/>
  <c r="H306"/>
  <c r="H305" s="1"/>
  <c r="H304" s="1"/>
  <c r="H303" s="1"/>
  <c r="H302" s="1"/>
  <c r="J319"/>
  <c r="J318" s="1"/>
  <c r="J317" s="1"/>
  <c r="H548"/>
  <c r="H547" s="1"/>
  <c r="I779"/>
  <c r="I778" s="1"/>
  <c r="I777" s="1"/>
  <c r="I776" s="1"/>
  <c r="I775" s="1"/>
  <c r="H705"/>
  <c r="J885"/>
  <c r="J884" s="1"/>
  <c r="J883" s="1"/>
  <c r="J882" s="1"/>
  <c r="J234"/>
  <c r="J233" s="1"/>
  <c r="J232" s="1"/>
  <c r="H241"/>
  <c r="H240" s="1"/>
  <c r="H239" s="1"/>
  <c r="I640"/>
  <c r="H647"/>
  <c r="J675"/>
  <c r="J674" s="1"/>
  <c r="J556"/>
  <c r="J426"/>
  <c r="J425" s="1"/>
  <c r="H953"/>
  <c r="H952" s="1"/>
  <c r="H951" s="1"/>
  <c r="H950" s="1"/>
  <c r="H943" s="1"/>
  <c r="I55"/>
  <c r="I54" s="1"/>
  <c r="I53" s="1"/>
  <c r="I52" s="1"/>
  <c r="I202"/>
  <c r="I201" s="1"/>
  <c r="I200" s="1"/>
  <c r="I199" s="1"/>
  <c r="I192" s="1"/>
  <c r="I470"/>
  <c r="H289"/>
  <c r="H288" s="1"/>
  <c r="H287" s="1"/>
  <c r="I909"/>
  <c r="I905" s="1"/>
  <c r="I904" s="1"/>
  <c r="I903" s="1"/>
  <c r="H799"/>
  <c r="H798" s="1"/>
  <c r="H797" s="1"/>
  <c r="I807"/>
  <c r="I885"/>
  <c r="I884" s="1"/>
  <c r="I883" s="1"/>
  <c r="I882" s="1"/>
  <c r="H97"/>
  <c r="H93" s="1"/>
  <c r="H92" s="1"/>
  <c r="H91" s="1"/>
  <c r="H84" s="1"/>
  <c r="J161"/>
  <c r="J155" s="1"/>
  <c r="J154" s="1"/>
  <c r="J153" s="1"/>
  <c r="J146" s="1"/>
  <c r="I241"/>
  <c r="I240" s="1"/>
  <c r="I239" s="1"/>
  <c r="J306"/>
  <c r="J305" s="1"/>
  <c r="J304" s="1"/>
  <c r="J303" s="1"/>
  <c r="J302" s="1"/>
  <c r="J337"/>
  <c r="J336" s="1"/>
  <c r="J335" s="1"/>
  <c r="H337"/>
  <c r="H336" s="1"/>
  <c r="I336"/>
  <c r="J348"/>
  <c r="J347" s="1"/>
  <c r="I393"/>
  <c r="J434"/>
  <c r="J433" s="1"/>
  <c r="J432" s="1"/>
  <c r="J431" s="1"/>
  <c r="I449"/>
  <c r="H454"/>
  <c r="I454"/>
  <c r="J454"/>
  <c r="H465"/>
  <c r="J470"/>
  <c r="H571"/>
  <c r="H570" s="1"/>
  <c r="J378"/>
  <c r="J369" s="1"/>
  <c r="J368" s="1"/>
  <c r="J367" s="1"/>
  <c r="H38"/>
  <c r="H55"/>
  <c r="H54" s="1"/>
  <c r="H53" s="1"/>
  <c r="H52" s="1"/>
  <c r="I499"/>
  <c r="I498" s="1"/>
  <c r="I497" s="1"/>
  <c r="I496" s="1"/>
  <c r="H610"/>
  <c r="H609" s="1"/>
  <c r="H608" s="1"/>
  <c r="H607" s="1"/>
  <c r="H606" s="1"/>
  <c r="I825"/>
  <c r="J97"/>
  <c r="J93" s="1"/>
  <c r="J92" s="1"/>
  <c r="J91" s="1"/>
  <c r="I234"/>
  <c r="I233" s="1"/>
  <c r="I232" s="1"/>
  <c r="I231" s="1"/>
  <c r="I218" s="1"/>
  <c r="J249"/>
  <c r="J248" s="1"/>
  <c r="J247" s="1"/>
  <c r="J246" s="1"/>
  <c r="H266"/>
  <c r="H265" s="1"/>
  <c r="H264" s="1"/>
  <c r="H263" s="1"/>
  <c r="J266"/>
  <c r="J265" s="1"/>
  <c r="J264" s="1"/>
  <c r="J263" s="1"/>
  <c r="J256" s="1"/>
  <c r="J405"/>
  <c r="I418"/>
  <c r="J690"/>
  <c r="H779"/>
  <c r="H778" s="1"/>
  <c r="H777" s="1"/>
  <c r="H335"/>
  <c r="H334" s="1"/>
  <c r="H333" s="1"/>
  <c r="H125"/>
  <c r="H124" s="1"/>
  <c r="H123" s="1"/>
  <c r="I630"/>
  <c r="I97"/>
  <c r="I126"/>
  <c r="I125" s="1"/>
  <c r="I124" s="1"/>
  <c r="I123" s="1"/>
  <c r="I102" s="1"/>
  <c r="H249"/>
  <c r="H248" s="1"/>
  <c r="H247" s="1"/>
  <c r="H246" s="1"/>
  <c r="I434"/>
  <c r="I433" s="1"/>
  <c r="I432" s="1"/>
  <c r="I431" s="1"/>
  <c r="I600"/>
  <c r="I599" s="1"/>
  <c r="I598" s="1"/>
  <c r="I597" s="1"/>
  <c r="I596" s="1"/>
  <c r="J825"/>
  <c r="J55"/>
  <c r="I319"/>
  <c r="I318" s="1"/>
  <c r="I317" s="1"/>
  <c r="I316" s="1"/>
  <c r="I315" s="1"/>
  <c r="J499"/>
  <c r="J498" s="1"/>
  <c r="J497" s="1"/>
  <c r="J496" s="1"/>
  <c r="J807"/>
  <c r="H825"/>
  <c r="H556"/>
  <c r="H434"/>
  <c r="J316"/>
  <c r="J315" s="1"/>
  <c r="J226"/>
  <c r="J225" s="1"/>
  <c r="J84"/>
  <c r="J126"/>
  <c r="J125" s="1"/>
  <c r="J124" s="1"/>
  <c r="J123" s="1"/>
  <c r="J102" s="1"/>
  <c r="H226"/>
  <c r="H225" s="1"/>
  <c r="H227"/>
  <c r="H234"/>
  <c r="H233" s="1"/>
  <c r="H232" s="1"/>
  <c r="J241"/>
  <c r="J240" s="1"/>
  <c r="J239" s="1"/>
  <c r="J231" s="1"/>
  <c r="I249"/>
  <c r="I248" s="1"/>
  <c r="I247" s="1"/>
  <c r="I246" s="1"/>
  <c r="I266"/>
  <c r="I265" s="1"/>
  <c r="I264" s="1"/>
  <c r="I263" s="1"/>
  <c r="I306"/>
  <c r="I305" s="1"/>
  <c r="I304" s="1"/>
  <c r="I303" s="1"/>
  <c r="I302" s="1"/>
  <c r="I405"/>
  <c r="H405"/>
  <c r="I295"/>
  <c r="I294" s="1"/>
  <c r="I286" s="1"/>
  <c r="I539"/>
  <c r="I538" s="1"/>
  <c r="H378"/>
  <c r="H379"/>
  <c r="I105"/>
  <c r="I104" s="1"/>
  <c r="I103" s="1"/>
  <c r="J620"/>
  <c r="J619" s="1"/>
  <c r="J618" s="1"/>
  <c r="J617" s="1"/>
  <c r="J630"/>
  <c r="I654"/>
  <c r="J705"/>
  <c r="I372"/>
  <c r="I371" s="1"/>
  <c r="I370" s="1"/>
  <c r="J934"/>
  <c r="J933" s="1"/>
  <c r="J932" s="1"/>
  <c r="J931" s="1"/>
  <c r="H675"/>
  <c r="I675"/>
  <c r="I556"/>
  <c r="J584"/>
  <c r="J570" s="1"/>
  <c r="I574"/>
  <c r="I573" s="1"/>
  <c r="I572" s="1"/>
  <c r="J741"/>
  <c r="H741"/>
  <c r="J751"/>
  <c r="J909"/>
  <c r="J905" s="1"/>
  <c r="J904" s="1"/>
  <c r="J903" s="1"/>
  <c r="H848"/>
  <c r="I848"/>
  <c r="J848"/>
  <c r="I620"/>
  <c r="I619" s="1"/>
  <c r="I618" s="1"/>
  <c r="I617" s="1"/>
  <c r="H640"/>
  <c r="J647"/>
  <c r="J654"/>
  <c r="I953"/>
  <c r="I952" s="1"/>
  <c r="I951" s="1"/>
  <c r="I950" s="1"/>
  <c r="I943" s="1"/>
  <c r="H751"/>
  <c r="I348"/>
  <c r="I347" s="1"/>
  <c r="I335" s="1"/>
  <c r="J18"/>
  <c r="J54"/>
  <c r="J53" s="1"/>
  <c r="J52" s="1"/>
  <c r="I934"/>
  <c r="I933" s="1"/>
  <c r="I932" s="1"/>
  <c r="I931" s="1"/>
  <c r="H202"/>
  <c r="H201" s="1"/>
  <c r="H200" s="1"/>
  <c r="H199" s="1"/>
  <c r="H31"/>
  <c r="H30" s="1"/>
  <c r="H29" s="1"/>
  <c r="H28" s="1"/>
  <c r="L28" s="1"/>
  <c r="H319"/>
  <c r="H318" s="1"/>
  <c r="H317" s="1"/>
  <c r="H316" s="1"/>
  <c r="H315" s="1"/>
  <c r="L315" s="1"/>
  <c r="H372"/>
  <c r="H371" s="1"/>
  <c r="H370" s="1"/>
  <c r="H369" s="1"/>
  <c r="H368" s="1"/>
  <c r="H367" s="1"/>
  <c r="L367" s="1"/>
  <c r="H48"/>
  <c r="H885"/>
  <c r="H884" s="1"/>
  <c r="H883" s="1"/>
  <c r="H882" s="1"/>
  <c r="I31"/>
  <c r="I30" s="1"/>
  <c r="I29" s="1"/>
  <c r="I93"/>
  <c r="I92" s="1"/>
  <c r="I91" s="1"/>
  <c r="I84" s="1"/>
  <c r="H362"/>
  <c r="H361" s="1"/>
  <c r="H360" s="1"/>
  <c r="H359" s="1"/>
  <c r="H358" s="1"/>
  <c r="H393"/>
  <c r="J418"/>
  <c r="I548"/>
  <c r="I547" s="1"/>
  <c r="I537" s="1"/>
  <c r="I536" s="1"/>
  <c r="I584"/>
  <c r="I570" s="1"/>
  <c r="H786"/>
  <c r="H785" s="1"/>
  <c r="H784" s="1"/>
  <c r="H515"/>
  <c r="H498" s="1"/>
  <c r="H497" s="1"/>
  <c r="H496" s="1"/>
  <c r="H109"/>
  <c r="H105" s="1"/>
  <c r="H104" s="1"/>
  <c r="H103" s="1"/>
  <c r="G176" i="13"/>
  <c r="G175" s="1"/>
  <c r="G174" s="1"/>
  <c r="G163" s="1"/>
  <c r="H713"/>
  <c r="F713"/>
  <c r="G259"/>
  <c r="G258" s="1"/>
  <c r="G257" s="1"/>
  <c r="F720"/>
  <c r="F774"/>
  <c r="F259"/>
  <c r="F258" s="1"/>
  <c r="F257" s="1"/>
  <c r="G248"/>
  <c r="G713"/>
  <c r="G813"/>
  <c r="G774" s="1"/>
  <c r="H720"/>
  <c r="H629" i="9"/>
  <c r="H628" s="1"/>
  <c r="H627" s="1"/>
  <c r="H616" s="1"/>
  <c r="H567" i="13"/>
  <c r="E62" i="14"/>
  <c r="G194" i="13"/>
  <c r="I806" i="9"/>
  <c r="I805" s="1"/>
  <c r="I804" s="1"/>
  <c r="I803" s="1"/>
  <c r="J786"/>
  <c r="J785" s="1"/>
  <c r="J784" s="1"/>
  <c r="J776" s="1"/>
  <c r="J775" s="1"/>
  <c r="H905"/>
  <c r="H904" s="1"/>
  <c r="H903" s="1"/>
  <c r="I20"/>
  <c r="I19" s="1"/>
  <c r="I18" s="1"/>
  <c r="I21"/>
  <c r="L147"/>
  <c r="F567" i="13"/>
  <c r="F566"/>
  <c r="F565" s="1"/>
  <c r="F564" s="1"/>
  <c r="H774"/>
  <c r="G835"/>
  <c r="G834" s="1"/>
  <c r="G833" s="1"/>
  <c r="G832" s="1"/>
  <c r="G831" s="1"/>
  <c r="H835"/>
  <c r="H834" s="1"/>
  <c r="H833" s="1"/>
  <c r="H832" s="1"/>
  <c r="H831" s="1"/>
  <c r="H850" s="1"/>
  <c r="H527" i="9"/>
  <c r="H526"/>
  <c r="H525" s="1"/>
  <c r="H524" s="1"/>
  <c r="D67" i="15"/>
  <c r="H267" i="13"/>
  <c r="H259" s="1"/>
  <c r="H258" s="1"/>
  <c r="H257" s="1"/>
  <c r="H248" s="1"/>
  <c r="L29" i="9"/>
  <c r="I161"/>
  <c r="I155" s="1"/>
  <c r="I154" s="1"/>
  <c r="I153" s="1"/>
  <c r="I146" s="1"/>
  <c r="J393"/>
  <c r="I705"/>
  <c r="I674" s="1"/>
  <c r="I355"/>
  <c r="I354"/>
  <c r="H74" i="13"/>
  <c r="J548" i="9"/>
  <c r="J547" s="1"/>
  <c r="J537" s="1"/>
  <c r="J536" s="1"/>
  <c r="H192"/>
  <c r="H295"/>
  <c r="H294" s="1"/>
  <c r="J943"/>
  <c r="I379"/>
  <c r="I378"/>
  <c r="I369" s="1"/>
  <c r="I368" s="1"/>
  <c r="I367" s="1"/>
  <c r="H161"/>
  <c r="H155" s="1"/>
  <c r="H154" s="1"/>
  <c r="H153" s="1"/>
  <c r="L153" s="1"/>
  <c r="J202"/>
  <c r="J201" s="1"/>
  <c r="J200" s="1"/>
  <c r="J199" s="1"/>
  <c r="J192" s="1"/>
  <c r="I38"/>
  <c r="I37"/>
  <c r="H626" i="13"/>
  <c r="H625" s="1"/>
  <c r="H624" s="1"/>
  <c r="H623" s="1"/>
  <c r="J354" i="9"/>
  <c r="F76" i="13"/>
  <c r="F75" s="1"/>
  <c r="F74" s="1"/>
  <c r="F16" s="1"/>
  <c r="G66"/>
  <c r="G65"/>
  <c r="G71"/>
  <c r="G70"/>
  <c r="F98"/>
  <c r="F327"/>
  <c r="F311" s="1"/>
  <c r="F310" s="1"/>
  <c r="F304" s="1"/>
  <c r="H16"/>
  <c r="G460"/>
  <c r="G459" s="1"/>
  <c r="G458" s="1"/>
  <c r="G56"/>
  <c r="G16" s="1"/>
  <c r="F419"/>
  <c r="F418" s="1"/>
  <c r="F417" s="1"/>
  <c r="F416" s="1"/>
  <c r="G426"/>
  <c r="G425" s="1"/>
  <c r="G420"/>
  <c r="G419" s="1"/>
  <c r="G418" s="1"/>
  <c r="G417" s="1"/>
  <c r="G416" s="1"/>
  <c r="I741" i="9"/>
  <c r="I740" s="1"/>
  <c r="H332" l="1"/>
  <c r="L332" s="1"/>
  <c r="H231"/>
  <c r="H218" s="1"/>
  <c r="H894"/>
  <c r="H893" s="1"/>
  <c r="L893" s="1"/>
  <c r="H776"/>
  <c r="H775" s="1"/>
  <c r="I28"/>
  <c r="J894"/>
  <c r="J893" s="1"/>
  <c r="H674"/>
  <c r="H806"/>
  <c r="H805" s="1"/>
  <c r="H804" s="1"/>
  <c r="H803" s="1"/>
  <c r="H102"/>
  <c r="J17"/>
  <c r="J16" s="1"/>
  <c r="H17"/>
  <c r="H16" s="1"/>
  <c r="L16" s="1"/>
  <c r="H286"/>
  <c r="H256" s="1"/>
  <c r="L123"/>
  <c r="H740"/>
  <c r="I392"/>
  <c r="I391" s="1"/>
  <c r="I390" s="1"/>
  <c r="I389" s="1"/>
  <c r="I388" s="1"/>
  <c r="J218"/>
  <c r="H433"/>
  <c r="H432" s="1"/>
  <c r="H431" s="1"/>
  <c r="L431" s="1"/>
  <c r="J806"/>
  <c r="J805" s="1"/>
  <c r="J804" s="1"/>
  <c r="J803" s="1"/>
  <c r="J774" s="1"/>
  <c r="I629"/>
  <c r="I628" s="1"/>
  <c r="I627" s="1"/>
  <c r="I616" s="1"/>
  <c r="H774"/>
  <c r="H146"/>
  <c r="J629"/>
  <c r="J628" s="1"/>
  <c r="J627" s="1"/>
  <c r="J616" s="1"/>
  <c r="I256"/>
  <c r="J392"/>
  <c r="J391" s="1"/>
  <c r="J390" s="1"/>
  <c r="J389" s="1"/>
  <c r="J388" s="1"/>
  <c r="I893"/>
  <c r="I774"/>
  <c r="J740"/>
  <c r="J673" s="1"/>
  <c r="J672" s="1"/>
  <c r="J671" s="1"/>
  <c r="H392"/>
  <c r="H391" s="1"/>
  <c r="H390" s="1"/>
  <c r="F850" i="13"/>
  <c r="G850"/>
  <c r="I673" i="9"/>
  <c r="I672" s="1"/>
  <c r="I671" s="1"/>
  <c r="J334"/>
  <c r="J333" s="1"/>
  <c r="J332" s="1"/>
  <c r="I17"/>
  <c r="I334"/>
  <c r="I333" s="1"/>
  <c r="I332" s="1"/>
  <c r="F248" i="13"/>
  <c r="H673" i="9" l="1"/>
  <c r="H672" s="1"/>
  <c r="H671" s="1"/>
  <c r="H595" s="1"/>
  <c r="L595" s="1"/>
  <c r="I595"/>
  <c r="L390"/>
  <c r="H389"/>
  <c r="H388" s="1"/>
  <c r="I16"/>
  <c r="J595"/>
  <c r="J958" s="1"/>
  <c r="I958" l="1"/>
  <c r="L388"/>
  <c r="L958" s="1"/>
  <c r="L963" s="1"/>
  <c r="H958"/>
</calcChain>
</file>

<file path=xl/comments1.xml><?xml version="1.0" encoding="utf-8"?>
<comments xmlns="http://schemas.openxmlformats.org/spreadsheetml/2006/main">
  <authors>
    <author>Автор</author>
  </authors>
  <commentList>
    <comment ref="H69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32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<sst xmlns="http://schemas.openxmlformats.org/spreadsheetml/2006/main" count="7863" uniqueCount="926">
  <si>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</si>
  <si>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</si>
  <si>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</si>
  <si>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</si>
  <si>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0310600000</t>
  </si>
  <si>
    <t>Задача 6 "Капитальный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</si>
  <si>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Прочие работы и услуги по капитальному ремонту и ремонту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</si>
  <si>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</si>
  <si>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</si>
  <si>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</si>
  <si>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</si>
  <si>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</si>
  <si>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</si>
  <si>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</si>
  <si>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</si>
  <si>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</si>
  <si>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</si>
  <si>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</si>
  <si>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</si>
  <si>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</si>
  <si>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</si>
  <si>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</si>
  <si>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</si>
  <si>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</si>
  <si>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</si>
  <si>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</si>
  <si>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</si>
  <si>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</si>
  <si>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</si>
  <si>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</si>
  <si>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</si>
  <si>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</si>
  <si>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</si>
  <si>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</si>
  <si>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</si>
  <si>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</si>
  <si>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</si>
  <si>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</si>
  <si>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</si>
  <si>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</si>
  <si>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</si>
  <si>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</si>
  <si>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</si>
  <si>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</si>
  <si>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</si>
  <si>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</si>
  <si>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</si>
  <si>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</si>
  <si>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</si>
  <si>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</si>
  <si>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</si>
  <si>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</si>
  <si>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</si>
  <si>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</si>
  <si>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10101S0100</t>
  </si>
  <si>
    <t>Развитие системы газоснабжения населенных пунктов Конаковского муниципального округа</t>
  </si>
  <si>
    <t>1010110100</t>
  </si>
  <si>
    <t>Развитие системы газоснабжения населенных пунктов Тверской области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</si>
  <si>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</si>
  <si>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</si>
  <si>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</si>
  <si>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Субсидия Муниципальному унитарному предприятию «Водоканал» в целях финансового обеспечения части затрат  в связи с оказанием услуг по холодному водоснабжению и водоотведению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</si>
  <si>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</si>
  <si>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</si>
  <si>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</si>
  <si>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</si>
  <si>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</si>
  <si>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</si>
  <si>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</si>
  <si>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</si>
  <si>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10102S0700</t>
  </si>
  <si>
    <t>Проведение капитального ремонта объектов теплоэнергетических комплексов Конаковского муниципального округа</t>
  </si>
  <si>
    <t>1010220090</t>
  </si>
  <si>
    <t xml:space="preserve">Субсидия Муниципальному унитарному предприятию «Районные тепловые сети» в целях финансового обеспечения части затрат в связи  с оказанием услуг по теплоснабжению и горячему водоснабжению населения  </t>
  </si>
  <si>
    <t>Субсидия Муниципальному унитарному предприятию «ЖЭК Редкино»  в целях финансового обеспечения части затрат в связи с оказанием услуг по теплоснабжению</t>
  </si>
  <si>
    <t>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</si>
  <si>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</si>
  <si>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</si>
  <si>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</si>
  <si>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</si>
  <si>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</si>
  <si>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</si>
  <si>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</si>
  <si>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</si>
  <si>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</si>
  <si>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</si>
  <si>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</si>
  <si>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</si>
  <si>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</si>
  <si>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</si>
  <si>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</si>
  <si>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1210120030</t>
  </si>
  <si>
    <t>Организация и содержание мест захоронения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</si>
  <si>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</si>
  <si>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</si>
  <si>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</si>
  <si>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</si>
  <si>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</si>
  <si>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</si>
  <si>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</si>
  <si>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</si>
  <si>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</si>
  <si>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</si>
  <si>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</si>
  <si>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</si>
  <si>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</si>
  <si>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</si>
  <si>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</si>
  <si>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</si>
  <si>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</si>
  <si>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</si>
  <si>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</si>
  <si>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</si>
  <si>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Обустройство мест массового отдыха населения (городских парков)</t>
  </si>
  <si>
    <t>Обустройство мест массового отдыха населения (городских парков) Конаковского муниципального округа</t>
  </si>
  <si>
    <t>Прочие мероприятия по обустройству мест массового отдыха населения (городских парков) Конаковского муниципального округа</t>
  </si>
  <si>
    <t>Задача 2 «Реализация программ формирования современной городской среды в Конаковском муниципальном округе»</t>
  </si>
  <si>
    <t>Реализация программ формирования современной городской среды</t>
  </si>
  <si>
    <t>1290120030</t>
  </si>
  <si>
    <t>Другие вопросы в области жилищно-коммунального хозяйства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</si>
  <si>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</si>
  <si>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1090000000</t>
  </si>
  <si>
    <t>1090100000</t>
  </si>
  <si>
    <t>1090120010</t>
  </si>
  <si>
    <t>1090120020</t>
  </si>
  <si>
    <t>07</t>
  </si>
  <si>
    <t>Образование</t>
  </si>
  <si>
    <t>Общее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</si>
  <si>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</si>
  <si>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</si>
  <si>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0120000000</t>
  </si>
  <si>
    <t>от 25.12.2024 №243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</si>
  <si>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</si>
  <si>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Реализация программ по поддержке местных инициатив в Конаковском муниципальном округе (Приобретение светового и звукового оборудования для Селиховского сельского Дома Культуры Конаковского муниципального округа)</t>
  </si>
  <si>
    <t>02106S9031</t>
  </si>
  <si>
    <t>0210619031</t>
  </si>
  <si>
    <t>Реализация программ поддержки местных инициатив в Тверской области (Приобретение светового и звукового оборудования для Селиховского сельского Дома Культуры Конаковского муниципального округа)</t>
  </si>
  <si>
    <t>02106S9032</t>
  </si>
  <si>
    <t>Реализация программ по поддержке местных инициатив в Конаковском муниципальном округе (Приобретение надувной сцены "Кокошник" для МКУ "Юрьево-Девичьевский ДЦ" Конаковского муниципального округа)</t>
  </si>
  <si>
    <t>0210619032</t>
  </si>
  <si>
    <t>Реализация программ поддержки местных инициатив в Тверской области (Приобретение надувной сцены "Кокошник" для МКУ "Юрьево-Девичьевский ДЦ" Конаковского муниципального округа)</t>
  </si>
  <si>
    <t>02106S9033</t>
  </si>
  <si>
    <t>Реализация программ по поддержке местных инициатив в Конаковском муниципальном округе (Приобретение светового оборудования для зрительного зала в МКУ "Дмитровогорский СДК" Конаковского муниципального округа)</t>
  </si>
  <si>
    <t>0210619033</t>
  </si>
  <si>
    <t>Реализация программ поддержки местных инициатив в Тверской области (Приобретение светового оборудования для зрительного зала в МКУ "Дмитровогорский СДК" Конаковского муниципального округа)</t>
  </si>
  <si>
    <t>02106S9034</t>
  </si>
  <si>
    <t>Реализация программ по поддержке местных инициатив в Конаковском муниципальном округе (Приобретение акустической системы для модернизации материально-технической базы МБУ РМЦ ДК "Современник" Конаковского муниципального округа)</t>
  </si>
  <si>
    <t>0210619034</t>
  </si>
  <si>
    <t>02106S9035</t>
  </si>
  <si>
    <t>Реализация программ по поддержке местных инициатив в Конаковском муниципальном округе (Приобретение звукового оборудования для МКУ "Первомайский КДЦ" Конаковского муниципального округа)</t>
  </si>
  <si>
    <t>0210619035</t>
  </si>
  <si>
    <t>Реализация программ поддержки местных инициатив в Тверской области (Приобретение звукового оборудования для МКУ "Первомайский КДЦ" Конаковского муниципального округа)</t>
  </si>
  <si>
    <t>02106S9036</t>
  </si>
  <si>
    <t>Реализация программ по поддержке местных инициатив в Конаковском муниципальном округе (Приобретение звуковоспроизводящей аппаратуры для МКУ "Изоплитовский КДЦ "Надежда" в поселке Изоплит Конаковского муниципального округа)</t>
  </si>
  <si>
    <t>0210619036</t>
  </si>
  <si>
    <t>Реализация программ поддержки местных инициатив в Тверской области (Приобретение звуковоспроизводящей аппаратуры для МКУ "Изоплитовский КДЦ "Надежда" в поселке Изоплит Конаковского муниципального округа)</t>
  </si>
  <si>
    <t>12104S9024</t>
  </si>
  <si>
    <t>Реализация программ по поддержке местных инициатив в Конаковском муниципальном округе (Устройство детской площадки в п. Озерки Конаковского муниципального округа)</t>
  </si>
  <si>
    <t>1210419024</t>
  </si>
  <si>
    <t>12104S9025</t>
  </si>
  <si>
    <t>Реализация программ по поддержке местных инициатив в Конаковском муниципальном округе (Ремонт поля для мини-футбола на Набережной Волги Конаковского муниципального округа)</t>
  </si>
  <si>
    <t>1210429025</t>
  </si>
  <si>
    <t>Иные расходы в целях реализации программ поддержки местных инициатив в Конаковском муниципальном округе (Ремонт поля для мини-футбола на Набережной Волги Конаковского муниципального округа</t>
  </si>
  <si>
    <t>1210419025</t>
  </si>
  <si>
    <t>Реализация программ поддержки местных инициатив в Тверской области (Ремонт поля для мини-футбола на Набережной Волги Конаковского муниципального округа)</t>
  </si>
  <si>
    <t>12104S9026</t>
  </si>
  <si>
    <t>Реализация программ по поддержке местных инициатив в Конаковском муниципальном округе (Благоустройство детской площадки между домами 12 и 29 по улице Гагарина в городе Конаково Конаковского муниципального округа)</t>
  </si>
  <si>
    <t>1210419026</t>
  </si>
  <si>
    <t>Реализация программ поддержки местных инициатив в Тверской области (Благоустройство детской площадки между домами 12 и 29 по улице Гагарина в городе Конаково Конаковского муниципального округа)</t>
  </si>
  <si>
    <t>12104S9027</t>
  </si>
  <si>
    <t>Реализация программ по поддержке местных инициатив в Конаковском муниципальном округе (Приобретение мини трактора Уралец 250 (или эквивалента) для нужд п. 1-е Мая, д. Поповское, д. Никольское Конаковского муниципального округа)</t>
  </si>
  <si>
    <t>1210419027</t>
  </si>
  <si>
    <t>Реализация программ поддержки местных инициатив в Тверской области (Приобретение мини трактора Уралец 250 (или эквивалента) для нужд п. 1-е Мая, д. Поповское, д. Никольское Конаковского муниципального округа)</t>
  </si>
  <si>
    <t>12104S9028</t>
  </si>
  <si>
    <t>Реализация программ по поддержке местных инициатив в Конаковском муниципальном округе (Устройство детской площадки по адресу: Конаковский муниципальный округ, г. Конаково, пр-т Ленина, д. 30, 32, 38)</t>
  </si>
  <si>
    <t>12104S9029</t>
  </si>
  <si>
    <t>1210419028</t>
  </si>
  <si>
    <t>Реализация программ поддержки местных инициатив в Тверской области (Устройство детской площадки по адресу: Конаковский муниципальный округ, г. Конаково, пр-т Ленина, д. 30, 32, 38)</t>
  </si>
  <si>
    <t>Реализация программ по поддержке местных инициатив в Конаковском муниципальном округе (Комплексное благоустройство дворовой территории пгт Козлово, ул. Дачная, МКД 8а, 10а, 12а, 14а (1 этап: планировка территории и устройство детской площадки)</t>
  </si>
  <si>
    <t>1210419029</t>
  </si>
  <si>
    <t>Реализация программ поддержки местных инициатив в Тверской области (Комплексное благоустройство дворовой территории пгт Козлово, ул. Дачная, МКД 8а, 10а, 12а, 14а (1 этап: планировка территории и устройство детской площадки)</t>
  </si>
  <si>
    <t>12104S9030</t>
  </si>
  <si>
    <t>Реализация программ по поддержке местных инициатив в Конаковском муниципальном округе (Приобретение новогодней ели с комплектом освещения для установки в пгт Козлово Конаковского муниципального округа)</t>
  </si>
  <si>
    <t>1210419030</t>
  </si>
  <si>
    <t>Реализация программ поддержки местных инициатив в Тверской области (Приобретение новогодней ели с комплектом освещения для установки в пгт Козлово Конаковского муниципального округа)</t>
  </si>
  <si>
    <t>01208S9037</t>
  </si>
  <si>
    <t>Реализация программ по поддержке местных инициатив в Конаковском муниципальном округе (Устройство универсальной спортивной площадки на территории МБОУ СОШ № 7 по адресу: Тверская область, город Конаково, ул. Горького, д. 13)</t>
  </si>
  <si>
    <t>0120819037</t>
  </si>
  <si>
    <t>Реализация программ поддержки местных инициатив в Тверской области (Устройство универсальной спортивной площадки на территории МБОУ СОШ № 7 по адресу: Тверская область, город Конаково, ул. Горького, д. 13)</t>
  </si>
  <si>
    <t>01208S9038</t>
  </si>
  <si>
    <t>Реализация программ по поддержке местных инициатив в Конаковском муниципальном округе (Благоустройство стадиона МБОУ СОШ № 3 г. Конаково)</t>
  </si>
  <si>
    <t>0120819038</t>
  </si>
  <si>
    <t>Реализация программ поддержки местных инициатив в Тверской области (Благоустройство стадиона МБОУ СОШ № 3 г. Конаково)</t>
  </si>
  <si>
    <t>01208S9039</t>
  </si>
  <si>
    <t>Реализация программ по поддержке местных инициатив в Конаковском муниципальном округе (Благоустройство стадиона МБОУ СОШ № 6 г. Конаково)</t>
  </si>
  <si>
    <t>0120819039</t>
  </si>
  <si>
    <t>Реализация программ поддержки местных инициатив в Тверской области (Благоустройство стадиона МБОУ СОШ № 6 г. Конаково)</t>
  </si>
  <si>
    <t>01303S9040</t>
  </si>
  <si>
    <t>Реализация программ по поддержке местных инициатив в Конаковском муниципальном округе (Приобретение спортивной мотолодки для юных спортсменов МБУ ДО СШ "ОЛИМП" Конаковского муниципального округа)</t>
  </si>
  <si>
    <t>0130319040</t>
  </si>
  <si>
    <t>Реализация программ поддержки местных инициатив в Тверской области (Приобретение спортивной мотолодки для юных спортсменов МБУ ДО СШ "ОЛИМП" Конаковского муниципального округа)</t>
  </si>
  <si>
    <t>0110120030</t>
  </si>
  <si>
    <t>Уплата штрафов и иных сумм принудительного изъятия дошкольных образовательных учреждений</t>
  </si>
  <si>
    <t>0120120050</t>
  </si>
  <si>
    <t>Уплата штрафов и иных сумм принудительного изъятия образовательных учреждений</t>
  </si>
  <si>
    <t>1010220150</t>
  </si>
  <si>
    <t>9990020010</t>
  </si>
  <si>
    <t>Стимулирующие выплаты Главе Конаковского района</t>
  </si>
  <si>
    <t>9990020030</t>
  </si>
  <si>
    <t>Стимулирующие выплаты управленческой команде</t>
  </si>
  <si>
    <r>
      <rPr>
        <b/>
        <sz val="12"/>
        <color indexed="8"/>
        <rFont val="Times New Roman"/>
        <family val="1"/>
        <charset val="204"/>
      </rPr>
      <t xml:space="preserve">Номер </t>
    </r>
    <r>
      <rPr>
        <sz val="12"/>
        <color indexed="8"/>
        <rFont val="Times New Roman"/>
        <family val="1"/>
        <charset val="204"/>
      </rPr>
      <t>избирательного округа</t>
    </r>
  </si>
  <si>
    <t>Ф.И.О. 
депутата Думы КМО</t>
  </si>
  <si>
    <t>Наименование мероприятия</t>
  </si>
  <si>
    <t>Наименование учреждений, реализующих мероприятия</t>
  </si>
  <si>
    <t>Щурин Д.Е.</t>
  </si>
  <si>
    <t>Приобретение двухкамерного холодильника</t>
  </si>
  <si>
    <t>МБДОУ детский сад № 7 г. Конаково</t>
  </si>
  <si>
    <t>Ремонт цоколя и отмостки</t>
  </si>
  <si>
    <t>МБОУ СОШ № 6 г. Конаково</t>
  </si>
  <si>
    <t>Приобретение весов</t>
  </si>
  <si>
    <t>МБДОУ детский сад д. Ручьи</t>
  </si>
  <si>
    <t>Освещение спортивной площадки</t>
  </si>
  <si>
    <t>МБОУ СОШ с. Селихово</t>
  </si>
  <si>
    <t>Ремонт помещений</t>
  </si>
  <si>
    <t>Березницкая О.И.</t>
  </si>
  <si>
    <t xml:space="preserve">Ремонт внутренних помещений </t>
  </si>
  <si>
    <t>МБОУ СОШ № 2 г. Конаково</t>
  </si>
  <si>
    <t>Жуков С.К.</t>
  </si>
  <si>
    <t>Оборудование детской площадки в м/р "Молодежный" в с. Дмитрова Гора</t>
  </si>
  <si>
    <t>Управление территориями администрации КМО</t>
  </si>
  <si>
    <t>Мельниченко П.А.</t>
  </si>
  <si>
    <t>Дородных Д.И.</t>
  </si>
  <si>
    <t>Приобретение обеденных столов со скамьями</t>
  </si>
  <si>
    <t>МБОУ СОШ п. Первое Мая</t>
  </si>
  <si>
    <t>Приобретение холодильника и морозильника</t>
  </si>
  <si>
    <t>МБОУ СОШ с. Юрьево- Девичье</t>
  </si>
  <si>
    <t>МБОУ СКШ № 4 г. Конаково</t>
  </si>
  <si>
    <t>Плужников О.В.</t>
  </si>
  <si>
    <t>Приобретение холодильника.</t>
  </si>
  <si>
    <t>МБДОУ детский сад № 1 д. Вахонино</t>
  </si>
  <si>
    <t>Изготовление и монтаж окон ПВХ</t>
  </si>
  <si>
    <t>Приобретение холодильного шкафа</t>
  </si>
  <si>
    <t>МБОУ СОШ № 8 г. Конаково</t>
  </si>
  <si>
    <t>Приобретение стола обеденного со скамьей</t>
  </si>
  <si>
    <t>Приобретение шкафов навесных для сушки посуды</t>
  </si>
  <si>
    <t>МБДОУ детский сад № 9 г. Конаково</t>
  </si>
  <si>
    <t>Приобретение холодильника и мармита</t>
  </si>
  <si>
    <t>Тамарин С.Г.</t>
  </si>
  <si>
    <t>Каганский М.В.</t>
  </si>
  <si>
    <t>Ремонт цоколя (левый корпус, правый корпус, центральная часть); замена уличных дверей на металлические, замена дверей на склад, устройство площадки под мусорные контейнеры</t>
  </si>
  <si>
    <t>МБДОУ детский сад № 10 г. Конаково</t>
  </si>
  <si>
    <t>Клементьев Д.И.</t>
  </si>
  <si>
    <t>Леонтьева Л.А.</t>
  </si>
  <si>
    <t>Сычев Е.И.</t>
  </si>
  <si>
    <t>Лобановский О.В.</t>
  </si>
  <si>
    <t>Приобретение и установка системы видеонаблюдения и детского игрового оборудования на Фланденском пруду п. козлово</t>
  </si>
  <si>
    <t>МКУ "Центр по благоустройству Козловский"</t>
  </si>
  <si>
    <t>Комплекс работ по ремонту уличного освещения в п. Новое Мелково и Старое Мелково</t>
  </si>
  <si>
    <t>МКУ "Центр по благоустройству Радченковский КМО"</t>
  </si>
  <si>
    <t>Окороков Д.К.</t>
  </si>
  <si>
    <t>Закупка оборудования для детской площадки с. Завидово, ул. Школьная. Д. 12</t>
  </si>
  <si>
    <t xml:space="preserve">Закупка кухонного оборудования </t>
  </si>
  <si>
    <t>МБОУ Детский сад д. Мокшино</t>
  </si>
  <si>
    <t>Архипов Д.А.</t>
  </si>
  <si>
    <t>Приобретение стола регулируемого (24 шт)</t>
  </si>
  <si>
    <t>МБДОУ детский сад № 10 п. Редкино</t>
  </si>
  <si>
    <t>Приобретение 2-х холодильников</t>
  </si>
  <si>
    <t>МБОУ СОШ п. Изоплит</t>
  </si>
  <si>
    <t>Приобретение:
1. холодильника
2. миксера
3. витрины-холодильника для салатов</t>
  </si>
  <si>
    <t>МБОУ СОШ п. Озерки</t>
  </si>
  <si>
    <t>приобретение:
1. аккордеон "Юпитер 3/4"
2. Баян "Юпитер -1 ДНВ"</t>
  </si>
  <si>
    <t>Орлова А.В.</t>
  </si>
  <si>
    <t>Замена светильников</t>
  </si>
  <si>
    <t>МБОУ СОШ № 2 п. Редкино</t>
  </si>
  <si>
    <t>Орлов С.С.</t>
  </si>
  <si>
    <t>Транспортные услуги по перевозке спортсменов на соревнования</t>
  </si>
  <si>
    <t>Отдел физической культуры и спорта администрации КМО</t>
  </si>
  <si>
    <t>МБОУ СОШ № 3 п. Редкино</t>
  </si>
  <si>
    <t>Щеглов Р.В.</t>
  </si>
  <si>
    <t>МБДОУ детский сад № 1 с. Городня</t>
  </si>
  <si>
    <t>Приобретение холодильника и спортивного инвентаря</t>
  </si>
  <si>
    <t>МБОУ СОШ с. Городня</t>
  </si>
  <si>
    <t>МБОУ СОШ № 1 п. Редкино</t>
  </si>
  <si>
    <t>Рзработка проектно-сметной документации на ремонт дороги по ул. Радищева от перекрестка ул. Первомайская до пер. Сосоновый г. Конаково</t>
  </si>
  <si>
    <t>МБУ ДО ДМШ п. Редкино</t>
  </si>
  <si>
    <t>МБОУ СОШ с.Завидово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</si>
  <si>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образовательных организациях</t>
  </si>
  <si>
    <t>Володина Л.С.</t>
  </si>
  <si>
    <t>1010410290</t>
  </si>
  <si>
    <t>Обеспечение жилыми помещениями малоимущих многодетных семей, нуждающихся в жилых помещениях</t>
  </si>
  <si>
    <t>1210429045</t>
  </si>
  <si>
    <t>0210629041</t>
  </si>
  <si>
    <t>0210629042</t>
  </si>
  <si>
    <t>0110429044</t>
  </si>
  <si>
    <t>0130329043</t>
  </si>
  <si>
    <t>Задача 3 Приобретение и установка плоскостных спортивных сооружений и оборудования на плоскостные спортивные сооружения на территории Конаковского муниципального округа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</si>
  <si>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</si>
  <si>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 xml:space="preserve"> Приобретение и установка плоскостных спортивных сооружений и оборудования на плоскостные спортивные сооружения на территории Конаковского муниципального округа</t>
  </si>
  <si>
    <t xml:space="preserve">01303S0400 </t>
  </si>
  <si>
    <t>0130310400</t>
  </si>
  <si>
    <t>1010220210</t>
  </si>
  <si>
    <t>Проведение ремонтных работ и противопожарных мероприятий на спортивных объектах Конаковского муниципального округа</t>
  </si>
  <si>
    <t>0410120060</t>
  </si>
  <si>
    <t>0210320030</t>
  </si>
  <si>
    <t>Проведение ремонтных работ и противопожарных мероприятий в  учреждениях дополнительного образования в сфере культуры</t>
  </si>
  <si>
    <t>0210320050</t>
  </si>
  <si>
    <t>Обеспечение антитеррористической защищенности в  учреждениях дополнительного образования в сфере культуры</t>
  </si>
  <si>
    <t>0210120040</t>
  </si>
  <si>
    <t>Проведение ремонтных работ и противопожарных мероприятий в библиотеках</t>
  </si>
  <si>
    <t>012Ю650501</t>
  </si>
  <si>
    <t>Прочие мероприятия на реализацию программ формирования современной городской среды за счет местного бюджета</t>
  </si>
  <si>
    <t>1210120040</t>
  </si>
  <si>
    <t>Проведение ремонтных работ и противопожарных мероприятий</t>
  </si>
  <si>
    <t>Реализация программ поддержки местных инициатив в Конаковском муниципальном округе (Приобретение цирковой электрической лебедки для занятий трех детских цирковых коллективов по программе "Воздушной акробатики" в МБУ "ДК им.Воровского")</t>
  </si>
  <si>
    <t>Реализация программ поддержки местных инициатив в Конаковском муниципальном округе (Приобретение сценических костюмов и обуви "Русские народные мотивы"для народных и образцовых коллективов в МБУ "ДК им.Воровского")</t>
  </si>
  <si>
    <t>Реализация программ по поддержке местных инициатив в Конаковском муниципальном округе (Приобретение двух снегоуборочных машин для нужд МКУ «Центр по благоустройству Козловский» Конаковского муниципального округа)</t>
  </si>
  <si>
    <t>Реализация программ по поддержке местных инициатив в Конаковском муниципальном округе (Приобретение компьютерной техники для улучшения материально-технической базы Муниципального бюджетного учреждения дополнительного образования  "Центр внешкольной работы" г.Конаково (МБУ ДО ЦВР) (кружок "Техно-гений"))</t>
  </si>
  <si>
    <t xml:space="preserve"> Реализация инициативного проекта "Приобретение для МБДОУ детский сад №3 г.Конаково парковки для колясок, санок, велосипедов и других транспортных средств воспитанников"</t>
  </si>
  <si>
    <t>МБДОУ детский сад №3 г.Конаково</t>
  </si>
  <si>
    <t>Приобретение и установка окна в прачечной</t>
  </si>
  <si>
    <t>Реализация мероприятий по обращениям, поступающим к депутатам Думы Конаковского муниципального округа  в рамках реализации инициативного проекта "Приобретение для МБДОУ детский сад №3 г.Конаково парковки для колясок, санок, велосипедов и других транспортных средств воспитанников"</t>
  </si>
  <si>
    <t>Реализация программ поддержки местных инициатив в Конаковском муниципальном округе (Приобретение модульных конструкций для МБДОУ детский сад №2 п.Новозавидовский Конаковского муниципального округа)</t>
  </si>
  <si>
    <t>Реализация программ поддержки местных инициатив в Конаковском муниципальном округе (Приобретение для МБДОУ детский сад №3 г.Конаково парковки для колясок, санок, велосипедов и других транспортных средств воспитанников)</t>
  </si>
  <si>
    <t>Ремонт полов в кабинете №6 (частичная замена деревянного покрытия и укладка линолиума)</t>
  </si>
  <si>
    <t>031059Д017</t>
  </si>
  <si>
    <t>03105SД017</t>
  </si>
  <si>
    <t>МБДОУ детский сад № 3 г. Конаково</t>
  </si>
  <si>
    <t>0310500000</t>
  </si>
  <si>
    <t>12201А1450</t>
  </si>
  <si>
    <t>1220111450</t>
  </si>
  <si>
    <t>12201S1450</t>
  </si>
  <si>
    <t>Субсидия муниципальному унитарному предприятию "КХ Ручьевское" в целях реализации мер по предупреждению банкротства</t>
  </si>
  <si>
    <t>Субсидия Муниципальному унитарному предприятию  «КХ Изоплит» на финансовое обеспечение части затрат в связи с оказанием услуг по теплоснабжению, водоснабжению и водоотведению</t>
  </si>
  <si>
    <t>1010220220</t>
  </si>
  <si>
    <t>Субсидия Муниципальному унитарному предприятию "ЖЭК Редкино" на финансовое обеспечение части затрат в связи с оказанием услуг по водоснабжению, водоотведению</t>
  </si>
  <si>
    <t>от 25.12.2024 № 243</t>
  </si>
  <si>
    <t xml:space="preserve">Ведомственная структура расходов  бюджета Конаковского  округа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 видов расходов классификации расходов бюджетов на 2025 год  и на плановый период 2026 и 2027 годов </t>
  </si>
  <si>
    <t>Распределение бюджетных ассигнований  бюджета Конаковского  округа по разделам, подразделам, целевым статьям (муниципальным программам и не программным направлениям деятельности), группам видов расходов классификации расходов бюджетов  на 2025 год  и на плановый период 2026 и 2027 годов</t>
  </si>
  <si>
    <t>Приложение 8</t>
  </si>
  <si>
    <t>Приложение 7</t>
  </si>
  <si>
    <t>Приложение 6</t>
  </si>
  <si>
    <t>Приложение 5</t>
  </si>
  <si>
    <t>Думы Конаковского муниципального округа на 2025 год</t>
  </si>
  <si>
    <t>Итого</t>
  </si>
  <si>
    <t xml:space="preserve">          Перечень мероприятий по обращениям, поступающим к депутатам </t>
  </si>
  <si>
    <t>"Приложение 5</t>
  </si>
  <si>
    <t>"Приложение 4</t>
  </si>
  <si>
    <t xml:space="preserve">                                               " Приложение 3</t>
  </si>
  <si>
    <t xml:space="preserve">                                              "  Приложение 6</t>
  </si>
  <si>
    <t xml:space="preserve">                                              "  Приложение 7 </t>
  </si>
  <si>
    <t xml:space="preserve">                                                "Приложение 8</t>
  </si>
  <si>
    <t>0210629033</t>
  </si>
  <si>
    <t>Иные расходы в целях реализации программ поддержки местных инициатив в Конаковском муниципальном округе (Приобретение светового оборудования для зрительного зала в МКУ "Дмитровогорский СДК" Конаковского муниципального округа)</t>
  </si>
  <si>
    <t>0110429046</t>
  </si>
  <si>
    <t>9930029046</t>
  </si>
  <si>
    <t>Реализация программ поддержки местных инициатив в Конаковском муниципальном округе (Приобретение цирковой электрической лебедки для занятий трех детских цирковых коллективов по программе "Воздушной акробатики" в МБУ "ДК им. В.В.Воровского")</t>
  </si>
  <si>
    <t>Реализация программ поддержки местных инициатив в Конаковском муниципальном округе (Приобретение сценических костюмов и обуви "Русские народные мотивы"для народных и образцовых коллективов в МБУ "ДК им. В.В.Воровского")</t>
  </si>
  <si>
    <t>031059Д097</t>
  </si>
  <si>
    <t>122И2А5550</t>
  </si>
  <si>
    <t>1010220230</t>
  </si>
  <si>
    <t xml:space="preserve">Субсидия Муниципальному унитарному предприятию "ЖКХ "Юрьево-Девичье" в целях финансового обеспечения части затрат для осуществления основной деятельности
</t>
  </si>
  <si>
    <t>Приложение 3</t>
  </si>
  <si>
    <t>от __.03.2025 № ___</t>
  </si>
  <si>
    <t>Ремонт водопровода</t>
  </si>
  <si>
    <t>993009Д094</t>
  </si>
  <si>
    <t>Объем финансирования тыс. руб.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</si>
  <si>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</t>
  </si>
  <si>
    <t>от 26.03.2025 № 259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</si>
  <si>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</si>
  <si>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</si>
  <si>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</si>
  <si>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</si>
  <si>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</si>
  <si>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</si>
  <si>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</si>
  <si>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</si>
  <si>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</si>
  <si>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01301S0690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</si>
  <si>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</si>
  <si>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</si>
  <si>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</si>
  <si>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</si>
  <si>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</si>
  <si>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</si>
  <si>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</si>
  <si>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</si>
  <si>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</si>
  <si>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 xml:space="preserve">Профессиональная подготовка, переподготовка и повышение квалификации </t>
  </si>
  <si>
    <t>0210320020</t>
  </si>
  <si>
    <t>0810120020</t>
  </si>
  <si>
    <t>Профессиональная подготовка, переподготовка и повышение квалификации</t>
  </si>
  <si>
    <t xml:space="preserve">Молодежная политика 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</si>
  <si>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</si>
  <si>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</si>
  <si>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</si>
  <si>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</si>
  <si>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</si>
  <si>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</t>
  </si>
  <si>
    <t>Другие вопросы в области образования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</si>
  <si>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</si>
  <si>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</si>
  <si>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</si>
  <si>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</si>
  <si>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</si>
  <si>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</si>
  <si>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</si>
  <si>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</si>
  <si>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</si>
  <si>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</si>
  <si>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02101L5199</t>
  </si>
  <si>
    <t xml:space="preserve">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 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</si>
  <si>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</si>
  <si>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</si>
  <si>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</si>
  <si>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</si>
  <si>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</si>
  <si>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</si>
  <si>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</si>
  <si>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</si>
  <si>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</si>
  <si>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</si>
  <si>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</si>
  <si>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</si>
  <si>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</si>
  <si>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</si>
  <si>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</si>
  <si>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</si>
  <si>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</si>
  <si>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</si>
  <si>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</si>
  <si>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0210500000</t>
  </si>
  <si>
    <t>Задача 5 «Развитие парков культуры и отдыха»</t>
  </si>
  <si>
    <t>0210520010</t>
  </si>
  <si>
    <t>Обеспечение деятельности парков культуры и отдыха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</si>
  <si>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</si>
  <si>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</si>
  <si>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</si>
  <si>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</si>
  <si>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Задача 3 «Содействие развитию проектов поддержки местных инициатив»</t>
  </si>
  <si>
    <t>Другие вопросы в области культуры, кинематографии</t>
  </si>
  <si>
    <t>0290000000</t>
  </si>
  <si>
    <t>0290100000</t>
  </si>
  <si>
    <t xml:space="preserve">Задача 1"Руководство и управление в сфере установленных функций" 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</si>
  <si>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</si>
  <si>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</si>
  <si>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</si>
  <si>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</si>
  <si>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</si>
  <si>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Социальное обеспечение населения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</si>
  <si>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</si>
  <si>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</si>
  <si>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</si>
  <si>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</si>
  <si>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</si>
  <si>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1010420040</t>
  </si>
  <si>
    <t>Улучшение жилищных условий граждан, проживающих на сельских территориях</t>
  </si>
  <si>
    <t>Охрана семьи и детства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</si>
  <si>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</si>
  <si>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</si>
  <si>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</si>
  <si>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</si>
  <si>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</si>
  <si>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</si>
  <si>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</si>
  <si>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</si>
  <si>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</si>
  <si>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</si>
  <si>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</si>
  <si>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</si>
  <si>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</si>
  <si>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</si>
  <si>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</si>
  <si>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</si>
  <si>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0510120030</t>
  </si>
  <si>
    <t>Субсидия Конаковской районной общественной организации ветеранов (пенсионеров) войны, труда, Вооруженных сил и правоохранительных органов</t>
  </si>
  <si>
    <t>0510120040</t>
  </si>
  <si>
    <t>Субсидия Конаковской районной  организации Тверской  областной организации общероссийской общественной организации "Всероссийское общество инвалидов"</t>
  </si>
  <si>
    <t>Физическая культура и спорт</t>
  </si>
  <si>
    <t>Физическая культура</t>
  </si>
  <si>
    <t>0400000000</t>
  </si>
  <si>
    <t>МП " Физическая культура и спорт в Конаковском муниципальном округе Тверской области" на 2024-2028 годы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</si>
  <si>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</si>
  <si>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</si>
  <si>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</si>
  <si>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</si>
  <si>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</si>
  <si>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</si>
  <si>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Массовый спорт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</si>
  <si>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</si>
  <si>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</si>
  <si>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</si>
  <si>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</si>
  <si>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</si>
  <si>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</si>
  <si>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</si>
  <si>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</si>
  <si>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</si>
  <si>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</si>
  <si>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</si>
  <si>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</si>
  <si>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</si>
  <si>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0420200000</t>
  </si>
  <si>
    <t xml:space="preserve">Задача 2. Реализация муниципального проекта "Спорт-норма жизни". </t>
  </si>
  <si>
    <t>04202S0480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</si>
  <si>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</si>
  <si>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</si>
  <si>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</si>
  <si>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</si>
  <si>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</si>
  <si>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</si>
  <si>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</si>
  <si>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>0510220020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</si>
  <si>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</si>
  <si>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>0510210320</t>
  </si>
  <si>
    <t>Реализация расходных обязательств по поддержке редакций газет за счет средств областного бюджета</t>
  </si>
  <si>
    <t>Дума Конаковского муниципального округа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</si>
  <si>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</si>
  <si>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</si>
  <si>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</si>
  <si>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</si>
  <si>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9990020140</t>
  </si>
  <si>
    <t>Обеспечение деятельности работников представительных органов муниципального округа, не являющихся муниципальными служащими</t>
  </si>
  <si>
    <t>Комитет по управлению имуществом и земельным отношениям Администрации Конаковского муниципального округа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</si>
  <si>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</si>
  <si>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</si>
  <si>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</si>
  <si>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</si>
  <si>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</si>
  <si>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</si>
  <si>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</si>
  <si>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</si>
  <si>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</si>
  <si>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</si>
  <si>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</si>
  <si>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</si>
  <si>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</si>
  <si>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</si>
  <si>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</si>
  <si>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Управление финансов Администрации Конаковского муниципального округа</t>
  </si>
  <si>
    <t>0890120030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</si>
  <si>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</si>
  <si>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</si>
  <si>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</si>
  <si>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</si>
  <si>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</si>
  <si>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</si>
  <si>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</si>
  <si>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</si>
  <si>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Управление образования Администрации Конаковского муниципального округа</t>
  </si>
  <si>
    <t>Дошкольное образование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</si>
  <si>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</si>
  <si>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</si>
  <si>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</si>
  <si>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</si>
  <si>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</si>
  <si>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</si>
  <si>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</si>
  <si>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</si>
  <si>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0110120040</t>
  </si>
  <si>
    <t>Обеспечение антитеррористической защищенности образовательных учреждений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</si>
  <si>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</si>
  <si>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</si>
  <si>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</si>
  <si>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</si>
  <si>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</si>
  <si>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</si>
  <si>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</si>
  <si>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</si>
  <si>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0110320020</t>
  </si>
  <si>
    <t>Проведение муниципального конкурса "Лучший участок детского сада"</t>
  </si>
  <si>
    <t>01103S1350</t>
  </si>
  <si>
    <t xml:space="preserve"> Оснащение муниципальных дошкольных образовательных  организаций уличными игровыми комплексами </t>
  </si>
  <si>
    <t>0110311350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</si>
  <si>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</si>
  <si>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</si>
  <si>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</si>
  <si>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</si>
  <si>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Укрепление материально-технической базы муниципальных дошкольных образовательных организаций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</si>
  <si>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</si>
  <si>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</si>
  <si>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</si>
  <si>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</si>
  <si>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</si>
  <si>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</si>
  <si>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</si>
  <si>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</si>
  <si>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</si>
  <si>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</si>
  <si>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</si>
  <si>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</si>
  <si>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</si>
  <si>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</si>
  <si>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</si>
  <si>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</si>
  <si>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</si>
  <si>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</si>
  <si>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</si>
  <si>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</si>
  <si>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</si>
  <si>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</si>
  <si>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</si>
  <si>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</si>
  <si>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</si>
  <si>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</si>
  <si>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</si>
  <si>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</si>
  <si>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</si>
  <si>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</si>
  <si>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</si>
  <si>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</si>
  <si>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Задача 6 "Патриотическое  воспитание детей и подростков"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</si>
  <si>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</si>
  <si>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Дополнительное образование детей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</si>
  <si>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</si>
  <si>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</si>
  <si>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</si>
  <si>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</si>
  <si>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</si>
  <si>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</si>
  <si>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0130120080
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</si>
  <si>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</si>
  <si>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</si>
  <si>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</si>
  <si>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</si>
  <si>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</si>
  <si>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</si>
  <si>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</si>
  <si>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</si>
  <si>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</si>
  <si>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</si>
  <si>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</si>
  <si>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</si>
  <si>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</si>
  <si>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</si>
  <si>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</si>
  <si>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</si>
  <si>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</si>
  <si>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</si>
  <si>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</si>
  <si>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</si>
  <si>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</si>
  <si>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</si>
  <si>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</si>
  <si>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</si>
  <si>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</si>
  <si>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</si>
  <si>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</si>
  <si>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</si>
  <si>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</si>
  <si>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</si>
  <si>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</si>
  <si>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</si>
  <si>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</si>
  <si>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</si>
  <si>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</si>
  <si>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</si>
  <si>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</si>
  <si>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</si>
  <si>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</si>
  <si>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</si>
  <si>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Задача 2 "Реализация муниципального проекта "Спорт-норма жизни"</t>
  </si>
  <si>
    <t>Управление территориями Конаковского муниципального округа Тверской области</t>
  </si>
  <si>
    <t>Управление культуры Администрации Конаковского муниципального округа</t>
  </si>
  <si>
    <t>Управление жилищно-коммунального хозяйства Конаковского муниципального округа Тверской области</t>
  </si>
  <si>
    <t>1090120030</t>
  </si>
  <si>
    <t>ИТОГО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</si>
  <si>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муниципального округа</t>
  </si>
  <si>
    <t>01201S0440</t>
  </si>
  <si>
    <t>Прочие расходы в целях реализации программ поддержки местных инициатив в Конаковском муниципальном округе</t>
  </si>
  <si>
    <t xml:space="preserve">    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</si>
  <si>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</si>
  <si>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Субсидия Муниципальному унитарному предприятию "Завидово" в целях финансового обеспечения части затрат в связи с оказанием услуг по теплоснабжению, водоснабжению и водопотреблению</t>
  </si>
  <si>
    <t>Приложение 4</t>
  </si>
  <si>
    <t>1</t>
  </si>
  <si>
    <t>2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</si>
  <si>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</si>
  <si>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 xml:space="preserve">Культура, кинематография </t>
  </si>
  <si>
    <t xml:space="preserve">Физическая культура </t>
  </si>
  <si>
    <t>ВСЕГО</t>
  </si>
  <si>
    <t>ГРБС</t>
  </si>
  <si>
    <t>МУНИЦИПАЛЬНЫЕ ПРОГРАММЫ</t>
  </si>
  <si>
    <t>Управление образования  Администрации Конаковского муниципального округа</t>
  </si>
  <si>
    <t>МП «Развитие отрасли «Культура»  Конаковского муниципального округа Тверской области" на 2024-2028 годы</t>
  </si>
  <si>
    <t>601</t>
  </si>
  <si>
    <t>675</t>
  </si>
  <si>
    <t>МП "Муниципальное управление Конаковского муниципального округа Тверской области" на 2024-2028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</si>
  <si>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</si>
  <si>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0910120070</t>
  </si>
  <si>
    <t>Приобретение и установка знаков туристической навигации</t>
  </si>
  <si>
    <t>06102S0670</t>
  </si>
  <si>
    <t>05102S0490</t>
  </si>
  <si>
    <t xml:space="preserve">Развитие материально-технической базы редакций районных и городских газет за счет средств местного бюджета </t>
  </si>
  <si>
    <t>0410120050</t>
  </si>
  <si>
    <t>Обеспечение деятельности  МКУ "Спортивный Центр"</t>
  </si>
  <si>
    <t xml:space="preserve">Реализация мероприятий по обращениям, поступающим к депутатам Думы Конаковского муниципального округа </t>
  </si>
  <si>
    <t>9930000000</t>
  </si>
  <si>
    <t>9930020010</t>
  </si>
  <si>
    <t xml:space="preserve">Расходы не включенные в муниципальные программы на реализацию мероприятий по обращениям, поступающим к депутатам Думы Конаковского муниципального округа </t>
  </si>
  <si>
    <t>Дополнительное образование</t>
  </si>
  <si>
    <t>0290120020</t>
  </si>
  <si>
    <t>0290120010</t>
  </si>
  <si>
    <t>0290120030</t>
  </si>
  <si>
    <t>1010220190</t>
  </si>
  <si>
    <t>0610120060</t>
  </si>
  <si>
    <t>Обустройство и восстановление воинских захоронений  и мемориальных сооружений</t>
  </si>
  <si>
    <t>1210120050</t>
  </si>
  <si>
    <t>Обеспечение деятельности МБУ "Конаковский бор"</t>
  </si>
  <si>
    <t>1210120060</t>
  </si>
  <si>
    <t>2027 год</t>
  </si>
  <si>
    <t>031029Д015</t>
  </si>
  <si>
    <t>031029Д099</t>
  </si>
  <si>
    <t>031039Д014</t>
  </si>
  <si>
    <t>03103SД014</t>
  </si>
  <si>
    <t>031039Д096</t>
  </si>
  <si>
    <t>031049Д201</t>
  </si>
  <si>
    <t>03104SД201</t>
  </si>
  <si>
    <t>Задача 4 «Содействие развитию проектов поддержки местных инициатив»</t>
  </si>
  <si>
    <t>101029Т099</t>
  </si>
  <si>
    <t>101029Т098</t>
  </si>
  <si>
    <t>101029Т097</t>
  </si>
  <si>
    <t>0110420010</t>
  </si>
  <si>
    <t>0110400000</t>
  </si>
  <si>
    <t>012Ю651790</t>
  </si>
  <si>
    <t>012Ю653031</t>
  </si>
  <si>
    <t>0120800000</t>
  </si>
  <si>
    <t>0130300000</t>
  </si>
  <si>
    <t>0130320010</t>
  </si>
  <si>
    <t>Задача 6 «Содействие развитию проектов поддержки местных инициатив»</t>
  </si>
  <si>
    <t>0210600000</t>
  </si>
  <si>
    <t>0210620010</t>
  </si>
  <si>
    <t>Распределение бюджетных ассигнований   бюджета Конаковского округа по разделам и подразделам классификации расходов бюджетов на 2025 год и на плановый период 2026 и 2027 годов</t>
  </si>
  <si>
    <t>Объем бюджетных ассигнований  на финансовое обеспечение реализации  муниципальных программ и не программных направлений деятельности в разрезе главных распорядителей бюджетных средств на 2025 год и на плановый период 2026 и 2027 годов</t>
  </si>
  <si>
    <t>Обеспечение многодетных семей источниками водоснабжения и водоотведения</t>
  </si>
  <si>
    <t>031029Д899</t>
  </si>
  <si>
    <t>031049Д299</t>
  </si>
  <si>
    <t>031069Д095</t>
  </si>
  <si>
    <t>Задача 8 «Содействие развитию проектов поддержки местных инициатив»</t>
  </si>
  <si>
    <t>0120820010</t>
  </si>
  <si>
    <t>Задача 4 "Реализация местных инициатив жителей Конаковского муниципального округа"</t>
  </si>
  <si>
    <t>1210400000</t>
  </si>
  <si>
    <t>1010220170</t>
  </si>
  <si>
    <t>1210420024</t>
  </si>
  <si>
    <t>031029Д898</t>
  </si>
  <si>
    <t>Расходы на строительство, реконструкцию и проектирование автомобильных дорог общего пользования местного значения</t>
  </si>
  <si>
    <t>Обеспечение выплат молодым семьям, за счет местного бюджета</t>
  </si>
  <si>
    <t>0310700000</t>
  </si>
  <si>
    <t>031079Д098</t>
  </si>
  <si>
    <t>122И455550</t>
  </si>
  <si>
    <t>Субсидия Муниципальному унитарному предприятию «Теплоэнерго» в целях погашения просроченной задолженности за энергоресурсы</t>
  </si>
  <si>
    <t>1010220200</t>
  </si>
  <si>
    <t>№ п\п</t>
  </si>
  <si>
    <t>Наименование публичного нормативного обязательства</t>
  </si>
  <si>
    <t>ЦСР</t>
  </si>
  <si>
    <t>Реквизиты нормативно-правового акта</t>
  </si>
  <si>
    <t>"Положение о порядке назначения и выплаты пенсии за выслугу лет к страховой пенсии по старости (инвалидности) муниципальным служащим Конаковского муниципального округа Тверской области"</t>
  </si>
  <si>
    <t>Решение Думы Конаковского муниципального округа</t>
  </si>
  <si>
    <t xml:space="preserve">Об утверждении Положения "О присвоении 
звания «Почетный гражданин Конаковского муниципального округа» 
</t>
  </si>
  <si>
    <t>Закон Тверской области</t>
  </si>
  <si>
    <t>132-ЗО</t>
  </si>
  <si>
    <t xml:space="preserve"> О наделении органов местного самоуправления муниципальных образований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</si>
  <si>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Общий объем бюджетных ассигнований, направляемых на  исполнение публичных нормативных обязательств на 2025 год и на плановый период 2026 и 2027 годов</t>
  </si>
  <si>
    <t xml:space="preserve"> Решение Думы Конаковского муниципального округа</t>
  </si>
  <si>
    <t>Задача 7 "Развитие транспортной инфраструктуры на территории Конаковского муниципального округа"</t>
  </si>
  <si>
    <t>122И400000</t>
  </si>
  <si>
    <t>012Ю600000</t>
  </si>
  <si>
    <t>4</t>
  </si>
  <si>
    <t>5</t>
  </si>
  <si>
    <t>6</t>
  </si>
  <si>
    <t>10</t>
  </si>
  <si>
    <t>11</t>
  </si>
  <si>
    <t>12</t>
  </si>
  <si>
    <t>к решению Думы Конаковского</t>
  </si>
  <si>
    <t>муниципального округа</t>
  </si>
  <si>
    <t>№</t>
  </si>
  <si>
    <t>ппп</t>
  </si>
  <si>
    <t>р</t>
  </si>
  <si>
    <t>П</t>
  </si>
  <si>
    <t>КЦСР</t>
  </si>
  <si>
    <t>КВР</t>
  </si>
  <si>
    <t>Наименование</t>
  </si>
  <si>
    <t>Сумма, тыс.руб.</t>
  </si>
  <si>
    <t>Плановый период</t>
  </si>
  <si>
    <t>2025 год</t>
  </si>
  <si>
    <t>2026 год</t>
  </si>
  <si>
    <t>3</t>
  </si>
  <si>
    <t>Администрация Конаковского муниципального округа Тверской области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</si>
  <si>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</si>
  <si>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</si>
  <si>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</si>
  <si>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</si>
  <si>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</si>
  <si>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</si>
  <si>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</si>
  <si>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</si>
  <si>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</si>
  <si>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</si>
  <si>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</si>
  <si>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</si>
  <si>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</si>
  <si>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</si>
  <si>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</si>
  <si>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</si>
  <si>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</si>
  <si>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</si>
  <si>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</si>
  <si>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</si>
  <si>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</si>
  <si>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</si>
  <si>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</si>
  <si>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</si>
  <si>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</si>
  <si>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</si>
  <si>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</si>
  <si>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</si>
  <si>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</si>
  <si>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</si>
  <si>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</si>
  <si>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</si>
  <si>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</si>
  <si>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</si>
  <si>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</si>
  <si>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</si>
  <si>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</si>
  <si>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</si>
  <si>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</si>
  <si>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</si>
  <si>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</si>
  <si>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</si>
  <si>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</si>
  <si>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</si>
  <si>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</si>
  <si>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</si>
  <si>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13</t>
  </si>
  <si>
    <t>Другие общегосударственные вопросы</t>
  </si>
  <si>
    <t>0810100000</t>
  </si>
  <si>
    <t>Задача 1 "Выполнение Администрацией Конаковского муниципального округа возложенных муниципальных функций"</t>
  </si>
  <si>
    <t>0810120010</t>
  </si>
  <si>
    <t>Расходы на содержание муниципальных казенных учреждений</t>
  </si>
  <si>
    <t>800</t>
  </si>
  <si>
    <t>0810120030</t>
  </si>
  <si>
    <t>Проведение значимых мероприятий и иные расходы</t>
  </si>
  <si>
    <t>0810120050</t>
  </si>
  <si>
    <t>Расходы на содержание имущества находящегося в собственности Конаковского муниципального округа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</si>
  <si>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</si>
  <si>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</si>
  <si>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</si>
  <si>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600</t>
  </si>
  <si>
    <t>Предоставление субсидий бюджетным, автономным учреждениям и иным некоммерческим организациям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</si>
  <si>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</si>
  <si>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</si>
  <si>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</si>
  <si>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</si>
  <si>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</si>
  <si>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</si>
  <si>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</si>
  <si>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</si>
  <si>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1110120030</t>
  </si>
  <si>
    <t>Содержание имущества казны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</si>
  <si>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</si>
  <si>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</si>
  <si>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</si>
  <si>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</si>
  <si>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</si>
  <si>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</si>
  <si>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1290120020</t>
  </si>
  <si>
    <t>Национальная оборона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</si>
  <si>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</si>
  <si>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</si>
  <si>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</si>
  <si>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</si>
  <si>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</si>
  <si>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</si>
  <si>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</si>
  <si>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</si>
  <si>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</si>
  <si>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</si>
  <si>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</si>
  <si>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</si>
  <si>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</si>
  <si>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</si>
  <si>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</si>
  <si>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</si>
  <si>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</si>
  <si>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</si>
  <si>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</si>
  <si>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</si>
  <si>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</si>
  <si>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</si>
  <si>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</si>
  <si>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</si>
  <si>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</si>
  <si>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</si>
  <si>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Национальная экономика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</si>
  <si>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</si>
  <si>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</si>
  <si>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</si>
  <si>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</si>
  <si>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</si>
  <si>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</si>
  <si>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</si>
  <si>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</si>
  <si>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</si>
  <si>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</si>
  <si>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</si>
  <si>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</si>
  <si>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0310120030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</si>
  <si>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</si>
  <si>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</si>
  <si>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</si>
  <si>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</si>
  <si>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</si>
  <si>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</si>
  <si>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</si>
  <si>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</si>
  <si>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Прочие мероприятия  по организации дорожной деятельности на территории Конаковского муниципального округа</t>
  </si>
  <si>
    <t>Расходы на приобретение техники и оборудования</t>
  </si>
  <si>
    <t>0310300000</t>
  </si>
  <si>
    <t>Задача 3  "Капитальный ремонт и ремонт улично-дорожной сети"</t>
  </si>
  <si>
    <t>Капитальный ремонт и ремонт улично-дорожной сети за счет средств областного бюджета Тверской области</t>
  </si>
  <si>
    <t>Капитальный ремонт и ремонт улично-дорожной сети за счет средств бюджета Конаковского муниципального округа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</si>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</sst>
</file>

<file path=xl/styles.xml><?xml version="1.0" encoding="utf-8"?>
<styleSheet xmlns="http://schemas.openxmlformats.org/spreadsheetml/2006/main">
  <numFmts count="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,##0.000"/>
    <numFmt numFmtId="165" formatCode="#,##0.000\ _₽"/>
    <numFmt numFmtId="166" formatCode="0.000"/>
    <numFmt numFmtId="167" formatCode="0.0"/>
  </numFmts>
  <fonts count="2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sz val="9"/>
      <color indexed="8"/>
      <name val="Arial"/>
      <family val="2"/>
      <charset val="204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164" fontId="3" fillId="0" borderId="0" applyFill="0" applyBorder="0" applyProtection="0">
      <alignment vertical="top"/>
    </xf>
    <xf numFmtId="0" fontId="8" fillId="0" borderId="0">
      <alignment vertical="top" wrapText="1"/>
    </xf>
    <xf numFmtId="0" fontId="12" fillId="0" borderId="0"/>
    <xf numFmtId="41" fontId="1" fillId="0" borderId="0" applyFont="0" applyFill="0" applyBorder="0" applyAlignment="0" applyProtection="0"/>
  </cellStyleXfs>
  <cellXfs count="274">
    <xf numFmtId="0" fontId="0" fillId="0" borderId="0" xfId="0"/>
    <xf numFmtId="0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horizontal="center" vertical="top"/>
    </xf>
    <xf numFmtId="0" fontId="0" fillId="2" borderId="0" xfId="0" applyNumberFormat="1" applyFill="1" applyBorder="1" applyAlignment="1" applyProtection="1">
      <alignment horizontal="right" vertical="top"/>
    </xf>
    <xf numFmtId="164" fontId="0" fillId="2" borderId="0" xfId="0" applyNumberFormat="1" applyFill="1" applyAlignment="1"/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2" borderId="2" xfId="0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165" fontId="5" fillId="2" borderId="1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6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0" fontId="2" fillId="2" borderId="1" xfId="2" applyNumberFormat="1" applyFont="1" applyFill="1" applyBorder="1" applyAlignment="1" applyProtection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1" xfId="1" applyNumberFormat="1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4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 applyProtection="1">
      <alignment horizontal="center" vertical="top"/>
    </xf>
    <xf numFmtId="165" fontId="7" fillId="2" borderId="3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 wrapText="1"/>
    </xf>
    <xf numFmtId="49" fontId="5" fillId="2" borderId="1" xfId="0" applyNumberFormat="1" applyFont="1" applyFill="1" applyBorder="1" applyAlignment="1" applyProtection="1">
      <alignment horizontal="center" vertical="top"/>
    </xf>
    <xf numFmtId="0" fontId="5" fillId="2" borderId="1" xfId="1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166" fontId="2" fillId="2" borderId="1" xfId="0" applyNumberFormat="1" applyFont="1" applyFill="1" applyBorder="1" applyAlignment="1" applyProtection="1">
      <alignment horizontal="center" vertical="top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/>
    </xf>
    <xf numFmtId="164" fontId="2" fillId="2" borderId="3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 applyProtection="1">
      <alignment horizontal="center" vertical="top"/>
    </xf>
    <xf numFmtId="49" fontId="10" fillId="2" borderId="5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horizontal="center" vertical="top"/>
    </xf>
    <xf numFmtId="164" fontId="7" fillId="2" borderId="1" xfId="0" applyNumberFormat="1" applyFont="1" applyFill="1" applyBorder="1" applyAlignment="1" applyProtection="1">
      <alignment horizontal="center" vertical="top"/>
    </xf>
    <xf numFmtId="165" fontId="2" fillId="2" borderId="0" xfId="0" applyNumberFormat="1" applyFont="1" applyFill="1" applyAlignment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vertical="top"/>
    </xf>
    <xf numFmtId="49" fontId="11" fillId="2" borderId="1" xfId="5" applyNumberFormat="1" applyFont="1" applyFill="1" applyBorder="1" applyAlignment="1" applyProtection="1">
      <alignment horizontal="center" vertical="top" wrapText="1"/>
    </xf>
    <xf numFmtId="0" fontId="11" fillId="2" borderId="1" xfId="5" applyNumberFormat="1" applyFont="1" applyFill="1" applyBorder="1" applyAlignment="1" applyProtection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 wrapText="1"/>
    </xf>
    <xf numFmtId="0" fontId="13" fillId="2" borderId="1" xfId="4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2" borderId="5" xfId="1" applyNumberFormat="1" applyFont="1" applyFill="1" applyBorder="1" applyAlignment="1" applyProtection="1">
      <alignment horizontal="center" vertical="top" wrapText="1"/>
    </xf>
    <xf numFmtId="164" fontId="14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Border="1" applyAlignment="1">
      <alignment vertical="top"/>
    </xf>
    <xf numFmtId="164" fontId="0" fillId="0" borderId="0" xfId="0" applyNumberFormat="1" applyAlignment="1">
      <alignment vertical="top"/>
    </xf>
    <xf numFmtId="0" fontId="5" fillId="2" borderId="7" xfId="0" applyNumberFormat="1" applyFont="1" applyFill="1" applyBorder="1" applyAlignment="1" applyProtection="1">
      <alignment horizontal="center" vertical="top"/>
    </xf>
    <xf numFmtId="0" fontId="5" fillId="2" borderId="8" xfId="0" applyNumberFormat="1" applyFont="1" applyFill="1" applyBorder="1" applyAlignment="1" applyProtection="1">
      <alignment horizontal="center" vertical="top"/>
    </xf>
    <xf numFmtId="164" fontId="5" fillId="2" borderId="8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0" fillId="0" borderId="0" xfId="0" applyAlignment="1"/>
    <xf numFmtId="164" fontId="0" fillId="0" borderId="0" xfId="0" applyNumberFormat="1" applyAlignment="1"/>
    <xf numFmtId="0" fontId="2" fillId="0" borderId="0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167" fontId="0" fillId="0" borderId="0" xfId="0" applyNumberForma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 applyAlignment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 applyProtection="1">
      <alignment horizontal="right" vertical="top"/>
    </xf>
    <xf numFmtId="49" fontId="5" fillId="0" borderId="7" xfId="0" applyNumberFormat="1" applyFont="1" applyFill="1" applyBorder="1" applyAlignment="1" applyProtection="1">
      <alignment vertical="top"/>
    </xf>
    <xf numFmtId="49" fontId="5" fillId="0" borderId="8" xfId="0" applyNumberFormat="1" applyFont="1" applyFill="1" applyBorder="1" applyAlignment="1" applyProtection="1">
      <alignment vertical="top"/>
    </xf>
    <xf numFmtId="0" fontId="4" fillId="0" borderId="8" xfId="0" applyNumberFormat="1" applyFont="1" applyFill="1" applyBorder="1" applyAlignment="1" applyProtection="1">
      <alignment vertical="top"/>
    </xf>
    <xf numFmtId="164" fontId="5" fillId="0" borderId="9" xfId="0" applyNumberFormat="1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4" fontId="14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49" fontId="6" fillId="2" borderId="1" xfId="2" applyNumberFormat="1" applyFont="1" applyFill="1" applyBorder="1" applyAlignment="1" applyProtection="1">
      <alignment horizontal="center" vertical="top" wrapText="1"/>
    </xf>
    <xf numFmtId="0" fontId="6" fillId="2" borderId="1" xfId="3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top"/>
    </xf>
    <xf numFmtId="49" fontId="16" fillId="2" borderId="1" xfId="0" applyNumberFormat="1" applyFont="1" applyFill="1" applyBorder="1" applyAlignment="1" applyProtection="1">
      <alignment horizontal="center" vertical="top"/>
    </xf>
    <xf numFmtId="0" fontId="16" fillId="2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164" fontId="5" fillId="2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5" fontId="2" fillId="2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ill="1" applyBorder="1" applyAlignment="1" applyProtection="1">
      <alignment horizontal="left" vertical="top" wrapText="1"/>
    </xf>
    <xf numFmtId="0" fontId="0" fillId="2" borderId="1" xfId="0" applyNumberFormat="1" applyFill="1" applyBorder="1" applyAlignment="1" applyProtection="1">
      <alignment horizontal="center" vertical="top" wrapText="1"/>
    </xf>
    <xf numFmtId="0" fontId="0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0" fillId="0" borderId="1" xfId="0" applyNumberFormat="1" applyFill="1" applyBorder="1" applyAlignment="1" applyProtection="1">
      <alignment horizontal="center" vertical="top" wrapText="1"/>
    </xf>
    <xf numFmtId="14" fontId="0" fillId="0" borderId="1" xfId="0" applyNumberForma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14" fontId="0" fillId="2" borderId="1" xfId="0" applyNumberForma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17" fillId="0" borderId="1" xfId="0" applyNumberFormat="1" applyFont="1" applyFill="1" applyBorder="1" applyAlignment="1" applyProtection="1">
      <alignment vertical="top" wrapText="1"/>
    </xf>
    <xf numFmtId="0" fontId="17" fillId="0" borderId="1" xfId="0" applyNumberFormat="1" applyFont="1" applyFill="1" applyBorder="1" applyAlignment="1" applyProtection="1">
      <alignment horizontal="left" vertical="top" wrapText="1"/>
    </xf>
    <xf numFmtId="164" fontId="16" fillId="0" borderId="1" xfId="0" applyNumberFormat="1" applyFont="1" applyFill="1" applyBorder="1" applyAlignment="1" applyProtection="1">
      <alignment vertical="top" wrapText="1"/>
    </xf>
    <xf numFmtId="0" fontId="17" fillId="0" borderId="1" xfId="0" applyNumberFormat="1" applyFont="1" applyFill="1" applyBorder="1" applyAlignment="1" applyProtection="1">
      <alignment horizontal="center" vertical="top" wrapText="1"/>
    </xf>
    <xf numFmtId="0" fontId="20" fillId="0" borderId="1" xfId="0" applyFont="1" applyBorder="1" applyAlignment="1">
      <alignment vertical="top"/>
    </xf>
    <xf numFmtId="14" fontId="0" fillId="2" borderId="1" xfId="0" applyNumberFormat="1" applyFont="1" applyFill="1" applyBorder="1" applyAlignment="1" applyProtection="1">
      <alignment horizontal="center" vertical="top" wrapText="1"/>
    </xf>
    <xf numFmtId="0" fontId="2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2" fillId="2" borderId="6" xfId="2" applyNumberFormat="1" applyFont="1" applyFill="1" applyBorder="1" applyAlignment="1" applyProtection="1">
      <alignment horizontal="center" vertical="top" wrapText="1"/>
    </xf>
    <xf numFmtId="166" fontId="2" fillId="2" borderId="3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165" fontId="2" fillId="2" borderId="1" xfId="0" applyNumberFormat="1" applyFont="1" applyFill="1" applyBorder="1" applyAlignment="1" applyProtection="1">
      <alignment horizontal="center" vertical="top"/>
    </xf>
    <xf numFmtId="49" fontId="2" fillId="2" borderId="1" xfId="2" applyNumberFormat="1" applyFont="1" applyFill="1" applyBorder="1" applyAlignment="1" applyProtection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2" borderId="1" xfId="2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3" fillId="0" borderId="1" xfId="0" applyNumberFormat="1" applyFont="1" applyBorder="1" applyAlignment="1">
      <alignment horizontal="center" vertical="top" wrapText="1"/>
    </xf>
    <xf numFmtId="0" fontId="22" fillId="0" borderId="1" xfId="0" applyNumberFormat="1" applyFont="1" applyBorder="1" applyAlignment="1">
      <alignment horizontal="center" vertical="top" wrapText="1"/>
    </xf>
    <xf numFmtId="0" fontId="22" fillId="0" borderId="1" xfId="0" applyNumberFormat="1" applyFont="1" applyBorder="1" applyAlignment="1">
      <alignment horizontal="left" vertical="top" wrapText="1"/>
    </xf>
    <xf numFmtId="164" fontId="22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22" fillId="0" borderId="6" xfId="0" applyNumberFormat="1" applyFont="1" applyBorder="1" applyAlignment="1">
      <alignment horizontal="center" vertical="top" wrapText="1"/>
    </xf>
    <xf numFmtId="0" fontId="24" fillId="0" borderId="10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2" fillId="0" borderId="0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49" fontId="25" fillId="0" borderId="1" xfId="0" applyNumberFormat="1" applyFont="1" applyBorder="1" applyAlignment="1">
      <alignment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/>
    </xf>
    <xf numFmtId="49" fontId="25" fillId="2" borderId="5" xfId="0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/>
    </xf>
    <xf numFmtId="164" fontId="2" fillId="2" borderId="3" xfId="0" applyNumberFormat="1" applyFont="1" applyFill="1" applyBorder="1" applyAlignment="1" applyProtection="1">
      <alignment horizontal="center" vertical="top"/>
    </xf>
    <xf numFmtId="0" fontId="22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26" fillId="0" borderId="0" xfId="0" applyFont="1"/>
    <xf numFmtId="0" fontId="0" fillId="2" borderId="0" xfId="0" applyFill="1" applyAlignment="1">
      <alignment horizontal="center" vertical="top"/>
    </xf>
    <xf numFmtId="0" fontId="23" fillId="0" borderId="1" xfId="0" applyNumberFormat="1" applyFont="1" applyBorder="1" applyAlignment="1">
      <alignment horizontal="left" vertical="top" wrapText="1"/>
    </xf>
    <xf numFmtId="164" fontId="23" fillId="0" borderId="1" xfId="0" applyNumberFormat="1" applyFont="1" applyBorder="1" applyAlignment="1">
      <alignment horizontal="center" vertical="top" wrapText="1"/>
    </xf>
    <xf numFmtId="49" fontId="25" fillId="0" borderId="1" xfId="0" applyNumberFormat="1" applyFont="1" applyFill="1" applyBorder="1" applyAlignment="1">
      <alignment vertical="top"/>
    </xf>
    <xf numFmtId="0" fontId="25" fillId="0" borderId="1" xfId="0" applyFont="1" applyFill="1" applyBorder="1" applyAlignment="1">
      <alignment vertical="top"/>
    </xf>
    <xf numFmtId="0" fontId="0" fillId="2" borderId="0" xfId="0" applyFill="1" applyAlignment="1">
      <alignment horizontal="right"/>
    </xf>
    <xf numFmtId="0" fontId="3" fillId="2" borderId="0" xfId="0" applyFont="1" applyFill="1" applyAlignment="1">
      <alignment horizontal="right"/>
    </xf>
    <xf numFmtId="49" fontId="2" fillId="2" borderId="4" xfId="0" applyNumberFormat="1" applyFont="1" applyFill="1" applyBorder="1" applyAlignment="1" applyProtection="1">
      <alignment horizontal="center" vertical="top"/>
    </xf>
    <xf numFmtId="0" fontId="0" fillId="2" borderId="11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/>
    </xf>
    <xf numFmtId="0" fontId="2" fillId="2" borderId="11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0" fillId="2" borderId="2" xfId="0" applyFont="1" applyFill="1" applyBorder="1" applyAlignment="1">
      <alignment horizontal="center" vertical="top" wrapText="1"/>
    </xf>
    <xf numFmtId="0" fontId="0" fillId="2" borderId="12" xfId="0" applyFont="1" applyFill="1" applyBorder="1" applyAlignment="1">
      <alignment vertical="top"/>
    </xf>
    <xf numFmtId="0" fontId="0" fillId="2" borderId="3" xfId="0" applyFont="1" applyFill="1" applyBorder="1" applyAlignment="1">
      <alignment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2" borderId="0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 vertical="top"/>
    </xf>
    <xf numFmtId="0" fontId="5" fillId="2" borderId="4" xfId="0" applyNumberFormat="1" applyFont="1" applyFill="1" applyBorder="1" applyAlignment="1" applyProtection="1">
      <alignment horizontal="center" vertical="top"/>
    </xf>
    <xf numFmtId="0" fontId="4" fillId="2" borderId="10" xfId="0" applyFont="1" applyFill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/>
    </xf>
    <xf numFmtId="0" fontId="0" fillId="2" borderId="11" xfId="0" applyFont="1" applyFill="1" applyBorder="1" applyAlignment="1">
      <alignment horizontal="center" vertical="top"/>
    </xf>
    <xf numFmtId="0" fontId="0" fillId="2" borderId="5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0" fillId="0" borderId="11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11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4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12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2" fillId="0" borderId="4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9" fillId="0" borderId="4" xfId="0" applyNumberFormat="1" applyFont="1" applyFill="1" applyBorder="1" applyAlignment="1" applyProtection="1">
      <alignment vertical="top" wrapText="1"/>
    </xf>
    <xf numFmtId="0" fontId="0" fillId="0" borderId="11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/>
    </xf>
    <xf numFmtId="0" fontId="0" fillId="0" borderId="14" xfId="0" applyFont="1" applyBorder="1" applyAlignment="1">
      <alignment vertical="top"/>
    </xf>
    <xf numFmtId="0" fontId="0" fillId="0" borderId="15" xfId="0" applyFont="1" applyBorder="1" applyAlignment="1">
      <alignment vertical="top"/>
    </xf>
    <xf numFmtId="0" fontId="0" fillId="0" borderId="16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17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0" borderId="18" xfId="0" applyFont="1" applyBorder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left" vertical="top" wrapText="1"/>
    </xf>
    <xf numFmtId="0" fontId="2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6"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0</xdr:rowOff>
    </xdr:from>
    <xdr:to>
      <xdr:col>4</xdr:col>
      <xdr:colOff>19050</xdr:colOff>
      <xdr:row>20</xdr:row>
      <xdr:rowOff>19050</xdr:rowOff>
    </xdr:to>
    <xdr:sp macro="" textlink="">
      <xdr:nvSpPr>
        <xdr:cNvPr id="2" name="Text Box 59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22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3" name="Text Box 58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19050</xdr:colOff>
      <xdr:row>20</xdr:row>
      <xdr:rowOff>19050</xdr:rowOff>
    </xdr:to>
    <xdr:sp macro="" textlink="">
      <xdr:nvSpPr>
        <xdr:cNvPr id="6147" name="Text Box 59"/>
        <xdr:cNvSpPr txBox="1">
          <a:spLocks noChangeArrowheads="1"/>
        </xdr:cNvSpPr>
      </xdr:nvSpPr>
      <xdr:spPr bwMode="auto">
        <a:xfrm>
          <a:off x="3876675" y="7934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22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6148" name="Text Box 58"/>
        <xdr:cNvSpPr txBox="1">
          <a:spLocks noChangeArrowheads="1"/>
        </xdr:cNvSpPr>
      </xdr:nvSpPr>
      <xdr:spPr bwMode="auto">
        <a:xfrm>
          <a:off x="3876675" y="8315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72"/>
  <sheetViews>
    <sheetView tabSelected="1" topLeftCell="A681" zoomScale="98" zoomScaleNormal="98" workbookViewId="0">
      <selection activeCell="G687" sqref="G687"/>
    </sheetView>
  </sheetViews>
  <sheetFormatPr defaultColWidth="8.85546875" defaultRowHeight="12"/>
  <cols>
    <col min="1" max="1" width="3.140625" style="1" customWidth="1"/>
    <col min="2" max="2" width="3.85546875" style="1" customWidth="1"/>
    <col min="3" max="3" width="4.42578125" style="1" customWidth="1"/>
    <col min="4" max="4" width="5" style="1" customWidth="1"/>
    <col min="5" max="5" width="11.28515625" style="1" customWidth="1"/>
    <col min="6" max="6" width="4" style="1" customWidth="1"/>
    <col min="7" max="7" width="23.42578125" style="1" customWidth="1"/>
    <col min="8" max="8" width="14.28515625" style="1" customWidth="1"/>
    <col min="9" max="9" width="13.85546875" style="2" customWidth="1"/>
    <col min="10" max="10" width="14.42578125" style="2" customWidth="1"/>
    <col min="11" max="11" width="13" style="2" hidden="1" customWidth="1"/>
    <col min="12" max="12" width="13.28515625" style="2" hidden="1" customWidth="1"/>
    <col min="13" max="16384" width="8.85546875" style="2"/>
  </cols>
  <sheetData>
    <row r="1" spans="1:12" ht="15">
      <c r="I1" s="215" t="s">
        <v>341</v>
      </c>
      <c r="J1" s="216"/>
      <c r="K1" s="216"/>
      <c r="L1" s="216"/>
    </row>
    <row r="2" spans="1:12" ht="12.75">
      <c r="I2" s="216" t="s">
        <v>771</v>
      </c>
      <c r="J2" s="216"/>
      <c r="K2" s="216"/>
      <c r="L2" s="216"/>
    </row>
    <row r="3" spans="1:12" ht="12.75">
      <c r="I3" s="216" t="s">
        <v>772</v>
      </c>
      <c r="J3" s="216"/>
      <c r="K3" s="216"/>
      <c r="L3" s="216"/>
    </row>
    <row r="4" spans="1:12" ht="12.75">
      <c r="I4" s="228" t="s">
        <v>362</v>
      </c>
      <c r="J4" s="228"/>
      <c r="K4" s="228"/>
      <c r="L4" s="228"/>
    </row>
    <row r="5" spans="1:12" ht="12.75">
      <c r="I5" s="208"/>
      <c r="J5" s="208"/>
      <c r="K5" s="208"/>
      <c r="L5" s="208"/>
    </row>
    <row r="6" spans="1:12" ht="15">
      <c r="H6" s="215" t="s">
        <v>345</v>
      </c>
      <c r="I6" s="216"/>
      <c r="J6" s="216"/>
      <c r="K6" s="216"/>
      <c r="L6" s="208"/>
    </row>
    <row r="7" spans="1:12" ht="12.75">
      <c r="G7" s="216" t="s">
        <v>771</v>
      </c>
      <c r="H7" s="216"/>
      <c r="I7" s="216"/>
      <c r="J7" s="216"/>
    </row>
    <row r="8" spans="1:12" ht="12.75">
      <c r="G8" s="216" t="s">
        <v>772</v>
      </c>
      <c r="H8" s="216"/>
      <c r="I8" s="216"/>
      <c r="J8" s="216"/>
    </row>
    <row r="9" spans="1:12" ht="12.75">
      <c r="G9" s="228" t="s">
        <v>131</v>
      </c>
      <c r="H9" s="228"/>
      <c r="I9" s="228"/>
      <c r="J9" s="228"/>
    </row>
    <row r="10" spans="1:12" ht="15">
      <c r="G10" s="210"/>
      <c r="H10" s="4"/>
      <c r="I10" s="4"/>
      <c r="J10" s="4"/>
    </row>
    <row r="11" spans="1:12" ht="66" customHeight="1">
      <c r="A11" s="229" t="s">
        <v>336</v>
      </c>
      <c r="B11" s="229"/>
      <c r="C11" s="229"/>
      <c r="D11" s="229"/>
      <c r="E11" s="229"/>
      <c r="F11" s="229"/>
      <c r="G11" s="229"/>
      <c r="H11" s="229"/>
      <c r="I11" s="230"/>
      <c r="J11" s="230"/>
    </row>
    <row r="12" spans="1:12" ht="15">
      <c r="A12" s="220" t="s">
        <v>773</v>
      </c>
      <c r="B12" s="231" t="s">
        <v>774</v>
      </c>
      <c r="C12" s="231" t="s">
        <v>775</v>
      </c>
      <c r="D12" s="220" t="s">
        <v>776</v>
      </c>
      <c r="E12" s="217" t="s">
        <v>777</v>
      </c>
      <c r="F12" s="220" t="s">
        <v>778</v>
      </c>
      <c r="G12" s="220" t="s">
        <v>779</v>
      </c>
      <c r="H12" s="223" t="s">
        <v>780</v>
      </c>
      <c r="I12" s="224"/>
      <c r="J12" s="225"/>
    </row>
    <row r="13" spans="1:12" ht="15">
      <c r="A13" s="218"/>
      <c r="B13" s="218"/>
      <c r="C13" s="218"/>
      <c r="D13" s="218"/>
      <c r="E13" s="218"/>
      <c r="F13" s="218"/>
      <c r="G13" s="221"/>
      <c r="H13" s="226" t="s">
        <v>782</v>
      </c>
      <c r="I13" s="223" t="s">
        <v>781</v>
      </c>
      <c r="J13" s="225"/>
    </row>
    <row r="14" spans="1:12">
      <c r="A14" s="219"/>
      <c r="B14" s="219"/>
      <c r="C14" s="219"/>
      <c r="D14" s="219"/>
      <c r="E14" s="219"/>
      <c r="F14" s="219"/>
      <c r="G14" s="222"/>
      <c r="H14" s="227"/>
      <c r="I14" s="5" t="s">
        <v>783</v>
      </c>
      <c r="J14" s="5" t="s">
        <v>708</v>
      </c>
    </row>
    <row r="15" spans="1:12">
      <c r="A15" s="6">
        <v>1</v>
      </c>
      <c r="B15" s="7">
        <v>2</v>
      </c>
      <c r="C15" s="7" t="s">
        <v>784</v>
      </c>
      <c r="D15" s="7" t="s">
        <v>765</v>
      </c>
      <c r="E15" s="7" t="s">
        <v>766</v>
      </c>
      <c r="F15" s="7" t="s">
        <v>767</v>
      </c>
      <c r="G15" s="6">
        <v>7</v>
      </c>
      <c r="H15" s="8">
        <v>8</v>
      </c>
      <c r="I15" s="9">
        <v>9</v>
      </c>
      <c r="J15" s="9">
        <v>10</v>
      </c>
    </row>
    <row r="16" spans="1:12" ht="48" customHeight="1">
      <c r="A16" s="10">
        <v>1</v>
      </c>
      <c r="B16" s="10">
        <v>601</v>
      </c>
      <c r="C16" s="6"/>
      <c r="D16" s="6"/>
      <c r="E16" s="6"/>
      <c r="F16" s="6"/>
      <c r="G16" s="11" t="s">
        <v>785</v>
      </c>
      <c r="H16" s="12">
        <f>H17+H76+H84+H102+H146+H192+H218+H256+H302</f>
        <v>800818.90099999995</v>
      </c>
      <c r="I16" s="12">
        <f>I17+I76+I84+I102+I146+I192+I218+I256+I302</f>
        <v>451291.88299999991</v>
      </c>
      <c r="J16" s="12">
        <f>J17+J76+J84+J102+J146+J192+J218+J256+J302</f>
        <v>444306.288</v>
      </c>
      <c r="K16" s="2">
        <v>1713729.2930000001</v>
      </c>
      <c r="L16" s="13">
        <f>H16-K16</f>
        <v>-912910.39200000011</v>
      </c>
    </row>
    <row r="17" spans="1:12" ht="24" customHeight="1">
      <c r="A17" s="6"/>
      <c r="B17" s="6">
        <v>601</v>
      </c>
      <c r="C17" s="10" t="s">
        <v>786</v>
      </c>
      <c r="D17" s="10" t="s">
        <v>787</v>
      </c>
      <c r="E17" s="6"/>
      <c r="F17" s="6"/>
      <c r="G17" s="11" t="s">
        <v>788</v>
      </c>
      <c r="H17" s="12">
        <f>H18+H28+H41+H47+H52</f>
        <v>189997.52100000001</v>
      </c>
      <c r="I17" s="12">
        <f>I18+I28+I41+I47+I52</f>
        <v>177393.348</v>
      </c>
      <c r="J17" s="12">
        <f>J18+J28+J41+J47+J52</f>
        <v>177270.14799999999</v>
      </c>
    </row>
    <row r="18" spans="1:12" ht="72" customHeight="1">
      <c r="A18" s="6"/>
      <c r="B18" s="6">
        <v>601</v>
      </c>
      <c r="C18" s="14" t="s">
        <v>786</v>
      </c>
      <c r="D18" s="14" t="s">
        <v>789</v>
      </c>
      <c r="E18" s="15"/>
      <c r="F18" s="15"/>
      <c r="G18" s="16" t="s">
        <v>790</v>
      </c>
      <c r="H18" s="17">
        <f>H19+H24</f>
        <v>4617.7150000000001</v>
      </c>
      <c r="I18" s="17">
        <f>I19+I24</f>
        <v>4134.2150000000001</v>
      </c>
      <c r="J18" s="17">
        <f>J19+J24</f>
        <v>4134.2150000000001</v>
      </c>
    </row>
    <row r="19" spans="1:12" ht="60" customHeight="1">
      <c r="A19" s="6"/>
      <c r="B19" s="6">
        <v>601</v>
      </c>
      <c r="C19" s="15" t="s">
        <v>786</v>
      </c>
      <c r="D19" s="15" t="s">
        <v>789</v>
      </c>
      <c r="E19" s="15" t="s">
        <v>791</v>
      </c>
      <c r="F19" s="18"/>
      <c r="G19" s="19" t="s">
        <v>792</v>
      </c>
      <c r="H19" s="20">
        <f>H20</f>
        <v>4134.2150000000001</v>
      </c>
      <c r="I19" s="20">
        <f>I20</f>
        <v>4134.2150000000001</v>
      </c>
      <c r="J19" s="20">
        <f>J20</f>
        <v>4134.2150000000001</v>
      </c>
    </row>
    <row r="20" spans="1:12" ht="24" customHeight="1">
      <c r="A20" s="6"/>
      <c r="B20" s="6">
        <v>601</v>
      </c>
      <c r="C20" s="7" t="s">
        <v>786</v>
      </c>
      <c r="D20" s="7" t="s">
        <v>789</v>
      </c>
      <c r="E20" s="7" t="s">
        <v>793</v>
      </c>
      <c r="F20" s="6"/>
      <c r="G20" s="5" t="s">
        <v>794</v>
      </c>
      <c r="H20" s="21">
        <f>H22</f>
        <v>4134.2150000000001</v>
      </c>
      <c r="I20" s="21">
        <f>I22</f>
        <v>4134.2150000000001</v>
      </c>
      <c r="J20" s="21">
        <f>J22</f>
        <v>4134.2150000000001</v>
      </c>
    </row>
    <row r="21" spans="1:12" ht="36" customHeight="1">
      <c r="A21" s="6"/>
      <c r="B21" s="6">
        <v>601</v>
      </c>
      <c r="C21" s="7" t="s">
        <v>786</v>
      </c>
      <c r="D21" s="7" t="s">
        <v>789</v>
      </c>
      <c r="E21" s="22" t="s">
        <v>795</v>
      </c>
      <c r="F21" s="6"/>
      <c r="G21" s="5" t="s">
        <v>796</v>
      </c>
      <c r="H21" s="21">
        <f t="shared" ref="H21:J22" si="0">H22</f>
        <v>4134.2150000000001</v>
      </c>
      <c r="I21" s="21">
        <f t="shared" si="0"/>
        <v>4134.2150000000001</v>
      </c>
      <c r="J21" s="21">
        <f t="shared" si="0"/>
        <v>4134.2150000000001</v>
      </c>
    </row>
    <row r="22" spans="1:12" ht="39" customHeight="1">
      <c r="A22" s="6"/>
      <c r="B22" s="6">
        <v>601</v>
      </c>
      <c r="C22" s="7" t="s">
        <v>786</v>
      </c>
      <c r="D22" s="7" t="s">
        <v>789</v>
      </c>
      <c r="E22" s="7" t="s">
        <v>797</v>
      </c>
      <c r="F22" s="6"/>
      <c r="G22" s="5" t="s">
        <v>798</v>
      </c>
      <c r="H22" s="21">
        <f t="shared" si="0"/>
        <v>4134.2150000000001</v>
      </c>
      <c r="I22" s="21">
        <f t="shared" si="0"/>
        <v>4134.2150000000001</v>
      </c>
      <c r="J22" s="21">
        <f t="shared" si="0"/>
        <v>4134.2150000000001</v>
      </c>
    </row>
    <row r="23" spans="1:12" ht="106.9" customHeight="1">
      <c r="A23" s="6"/>
      <c r="B23" s="6">
        <v>601</v>
      </c>
      <c r="C23" s="7" t="s">
        <v>786</v>
      </c>
      <c r="D23" s="7" t="s">
        <v>789</v>
      </c>
      <c r="E23" s="7" t="s">
        <v>797</v>
      </c>
      <c r="F23" s="23" t="s">
        <v>799</v>
      </c>
      <c r="G23" s="24" t="s">
        <v>800</v>
      </c>
      <c r="H23" s="21">
        <v>4134.2150000000001</v>
      </c>
      <c r="I23" s="21">
        <v>4134.2150000000001</v>
      </c>
      <c r="J23" s="21">
        <v>4134.2150000000001</v>
      </c>
    </row>
    <row r="24" spans="1:12" ht="27" customHeight="1">
      <c r="A24" s="6"/>
      <c r="B24" s="6">
        <v>601</v>
      </c>
      <c r="C24" s="180" t="s">
        <v>786</v>
      </c>
      <c r="D24" s="180" t="s">
        <v>789</v>
      </c>
      <c r="E24" s="180" t="s">
        <v>801</v>
      </c>
      <c r="F24" s="179"/>
      <c r="G24" s="181" t="s">
        <v>802</v>
      </c>
      <c r="H24" s="182">
        <f t="shared" ref="H24:J26" si="1">H25</f>
        <v>483.5</v>
      </c>
      <c r="I24" s="182">
        <f t="shared" si="1"/>
        <v>0</v>
      </c>
      <c r="J24" s="182">
        <f t="shared" si="1"/>
        <v>0</v>
      </c>
    </row>
    <row r="25" spans="1:12" ht="60" customHeight="1">
      <c r="A25" s="6"/>
      <c r="B25" s="6">
        <v>601</v>
      </c>
      <c r="C25" s="180" t="s">
        <v>786</v>
      </c>
      <c r="D25" s="180" t="s">
        <v>789</v>
      </c>
      <c r="E25" s="180" t="s">
        <v>803</v>
      </c>
      <c r="F25" s="179"/>
      <c r="G25" s="181" t="s">
        <v>804</v>
      </c>
      <c r="H25" s="182">
        <f t="shared" si="1"/>
        <v>483.5</v>
      </c>
      <c r="I25" s="182">
        <f t="shared" si="1"/>
        <v>0</v>
      </c>
      <c r="J25" s="182">
        <f t="shared" si="1"/>
        <v>0</v>
      </c>
    </row>
    <row r="26" spans="1:12" ht="25.9" customHeight="1">
      <c r="A26" s="6"/>
      <c r="B26" s="6">
        <v>601</v>
      </c>
      <c r="C26" s="180" t="s">
        <v>786</v>
      </c>
      <c r="D26" s="180" t="s">
        <v>789</v>
      </c>
      <c r="E26" s="180" t="s">
        <v>206</v>
      </c>
      <c r="F26" s="179"/>
      <c r="G26" s="181" t="s">
        <v>207</v>
      </c>
      <c r="H26" s="182">
        <f t="shared" si="1"/>
        <v>483.5</v>
      </c>
      <c r="I26" s="182">
        <f t="shared" si="1"/>
        <v>0</v>
      </c>
      <c r="J26" s="182">
        <f t="shared" si="1"/>
        <v>0</v>
      </c>
    </row>
    <row r="27" spans="1:12" ht="107.45" customHeight="1">
      <c r="A27" s="6"/>
      <c r="B27" s="6">
        <v>601</v>
      </c>
      <c r="C27" s="180" t="s">
        <v>786</v>
      </c>
      <c r="D27" s="180" t="s">
        <v>789</v>
      </c>
      <c r="E27" s="180" t="s">
        <v>206</v>
      </c>
      <c r="F27" s="185" t="s">
        <v>799</v>
      </c>
      <c r="G27" s="184" t="s">
        <v>800</v>
      </c>
      <c r="H27" s="182">
        <v>483.5</v>
      </c>
      <c r="I27" s="182">
        <v>0</v>
      </c>
      <c r="J27" s="182">
        <v>0</v>
      </c>
    </row>
    <row r="28" spans="1:12" ht="85.15" customHeight="1">
      <c r="A28" s="6"/>
      <c r="B28" s="6">
        <v>601</v>
      </c>
      <c r="C28" s="27" t="s">
        <v>786</v>
      </c>
      <c r="D28" s="27" t="s">
        <v>810</v>
      </c>
      <c r="E28" s="27"/>
      <c r="F28" s="27"/>
      <c r="G28" s="16" t="s">
        <v>811</v>
      </c>
      <c r="H28" s="17">
        <f>H29+H37</f>
        <v>83169.41</v>
      </c>
      <c r="I28" s="17">
        <f>I29+I37</f>
        <v>82862.559999999998</v>
      </c>
      <c r="J28" s="17">
        <f>J29+J37</f>
        <v>82862.559999999998</v>
      </c>
      <c r="K28" s="2">
        <v>102472.447</v>
      </c>
      <c r="L28" s="13">
        <f>K28-H28</f>
        <v>19303.036999999997</v>
      </c>
    </row>
    <row r="29" spans="1:12" ht="60" customHeight="1">
      <c r="A29" s="6"/>
      <c r="B29" s="6">
        <v>601</v>
      </c>
      <c r="C29" s="18" t="s">
        <v>786</v>
      </c>
      <c r="D29" s="18" t="s">
        <v>810</v>
      </c>
      <c r="E29" s="15" t="s">
        <v>791</v>
      </c>
      <c r="F29" s="18"/>
      <c r="G29" s="19" t="s">
        <v>792</v>
      </c>
      <c r="H29" s="20">
        <f t="shared" ref="H29:J30" si="2">H30</f>
        <v>82862.559999999998</v>
      </c>
      <c r="I29" s="20">
        <f t="shared" si="2"/>
        <v>82862.559999999998</v>
      </c>
      <c r="J29" s="20">
        <f t="shared" si="2"/>
        <v>82862.559999999998</v>
      </c>
      <c r="K29" s="2">
        <v>97074.106</v>
      </c>
      <c r="L29" s="13">
        <f>K29-H29</f>
        <v>14211.546000000002</v>
      </c>
    </row>
    <row r="30" spans="1:12" ht="24" customHeight="1">
      <c r="A30" s="6"/>
      <c r="B30" s="6">
        <v>601</v>
      </c>
      <c r="C30" s="6" t="s">
        <v>786</v>
      </c>
      <c r="D30" s="6" t="s">
        <v>810</v>
      </c>
      <c r="E30" s="7" t="s">
        <v>793</v>
      </c>
      <c r="F30" s="6"/>
      <c r="G30" s="5" t="s">
        <v>794</v>
      </c>
      <c r="H30" s="21">
        <f t="shared" si="2"/>
        <v>82862.559999999998</v>
      </c>
      <c r="I30" s="21">
        <f t="shared" si="2"/>
        <v>82862.559999999998</v>
      </c>
      <c r="J30" s="21">
        <f t="shared" si="2"/>
        <v>82862.559999999998</v>
      </c>
    </row>
    <row r="31" spans="1:12" ht="36" customHeight="1">
      <c r="A31" s="6"/>
      <c r="B31" s="6">
        <v>601</v>
      </c>
      <c r="C31" s="6" t="s">
        <v>786</v>
      </c>
      <c r="D31" s="6" t="s">
        <v>810</v>
      </c>
      <c r="E31" s="22" t="s">
        <v>795</v>
      </c>
      <c r="F31" s="6"/>
      <c r="G31" s="5" t="s">
        <v>796</v>
      </c>
      <c r="H31" s="21">
        <f>H32+H35</f>
        <v>82862.559999999998</v>
      </c>
      <c r="I31" s="21">
        <f>I32+I35</f>
        <v>82862.559999999998</v>
      </c>
      <c r="J31" s="21">
        <f>J32+J35</f>
        <v>82862.559999999998</v>
      </c>
    </row>
    <row r="32" spans="1:12" ht="40.15" customHeight="1">
      <c r="A32" s="6"/>
      <c r="B32" s="6">
        <v>601</v>
      </c>
      <c r="C32" s="6" t="s">
        <v>786</v>
      </c>
      <c r="D32" s="6" t="s">
        <v>810</v>
      </c>
      <c r="E32" s="28" t="s">
        <v>812</v>
      </c>
      <c r="F32" s="6"/>
      <c r="G32" s="5" t="s">
        <v>813</v>
      </c>
      <c r="H32" s="21">
        <f>H33+H34</f>
        <v>59492.962</v>
      </c>
      <c r="I32" s="21">
        <f>I33+I34</f>
        <v>59492.962</v>
      </c>
      <c r="J32" s="21">
        <f>J33+J34</f>
        <v>59492.962</v>
      </c>
    </row>
    <row r="33" spans="1:10" ht="108" customHeight="1">
      <c r="A33" s="6"/>
      <c r="B33" s="6">
        <v>601</v>
      </c>
      <c r="C33" s="6" t="s">
        <v>786</v>
      </c>
      <c r="D33" s="6" t="s">
        <v>810</v>
      </c>
      <c r="E33" s="28" t="s">
        <v>812</v>
      </c>
      <c r="F33" s="23" t="s">
        <v>799</v>
      </c>
      <c r="G33" s="24" t="s">
        <v>800</v>
      </c>
      <c r="H33" s="21">
        <v>58781.260999999999</v>
      </c>
      <c r="I33" s="21">
        <v>58781.260999999999</v>
      </c>
      <c r="J33" s="21">
        <v>58781.260999999999</v>
      </c>
    </row>
    <row r="34" spans="1:10" ht="48" customHeight="1">
      <c r="A34" s="6"/>
      <c r="B34" s="6">
        <v>601</v>
      </c>
      <c r="C34" s="6" t="s">
        <v>786</v>
      </c>
      <c r="D34" s="6" t="s">
        <v>810</v>
      </c>
      <c r="E34" s="28" t="s">
        <v>812</v>
      </c>
      <c r="F34" s="23" t="s">
        <v>807</v>
      </c>
      <c r="G34" s="24" t="s">
        <v>808</v>
      </c>
      <c r="H34" s="21">
        <v>711.70100000000002</v>
      </c>
      <c r="I34" s="21">
        <v>711.70100000000002</v>
      </c>
      <c r="J34" s="21">
        <v>711.70100000000002</v>
      </c>
    </row>
    <row r="35" spans="1:10" ht="59.45" customHeight="1">
      <c r="A35" s="6"/>
      <c r="B35" s="6">
        <v>601</v>
      </c>
      <c r="C35" s="6" t="s">
        <v>786</v>
      </c>
      <c r="D35" s="6" t="s">
        <v>810</v>
      </c>
      <c r="E35" s="7" t="s">
        <v>814</v>
      </c>
      <c r="F35" s="25"/>
      <c r="G35" s="26" t="s">
        <v>815</v>
      </c>
      <c r="H35" s="21">
        <f>H36</f>
        <v>23369.598000000002</v>
      </c>
      <c r="I35" s="21">
        <f>I36</f>
        <v>23369.598000000002</v>
      </c>
      <c r="J35" s="21">
        <f>J36</f>
        <v>23369.598000000002</v>
      </c>
    </row>
    <row r="36" spans="1:10" ht="108" customHeight="1">
      <c r="A36" s="6"/>
      <c r="B36" s="6">
        <v>601</v>
      </c>
      <c r="C36" s="6" t="s">
        <v>786</v>
      </c>
      <c r="D36" s="6" t="s">
        <v>810</v>
      </c>
      <c r="E36" s="7" t="s">
        <v>814</v>
      </c>
      <c r="F36" s="23" t="s">
        <v>799</v>
      </c>
      <c r="G36" s="24" t="s">
        <v>800</v>
      </c>
      <c r="H36" s="21">
        <v>23369.598000000002</v>
      </c>
      <c r="I36" s="21">
        <v>23369.598000000002</v>
      </c>
      <c r="J36" s="21">
        <v>23369.598000000002</v>
      </c>
    </row>
    <row r="37" spans="1:10" ht="29.45" customHeight="1">
      <c r="A37" s="6"/>
      <c r="B37" s="6">
        <v>601</v>
      </c>
      <c r="C37" s="179" t="s">
        <v>786</v>
      </c>
      <c r="D37" s="179" t="s">
        <v>810</v>
      </c>
      <c r="E37" s="180" t="s">
        <v>801</v>
      </c>
      <c r="F37" s="179"/>
      <c r="G37" s="181" t="s">
        <v>802</v>
      </c>
      <c r="H37" s="182">
        <f>H39</f>
        <v>306.85000000000002</v>
      </c>
      <c r="I37" s="182">
        <f>I39</f>
        <v>0</v>
      </c>
      <c r="J37" s="182">
        <f>J39</f>
        <v>0</v>
      </c>
    </row>
    <row r="38" spans="1:10" ht="60" customHeight="1">
      <c r="A38" s="6"/>
      <c r="B38" s="6">
        <v>601</v>
      </c>
      <c r="C38" s="179" t="s">
        <v>786</v>
      </c>
      <c r="D38" s="179" t="s">
        <v>810</v>
      </c>
      <c r="E38" s="180" t="s">
        <v>803</v>
      </c>
      <c r="F38" s="179"/>
      <c r="G38" s="181" t="s">
        <v>804</v>
      </c>
      <c r="H38" s="182">
        <f t="shared" ref="H38:J39" si="3">H39</f>
        <v>306.85000000000002</v>
      </c>
      <c r="I38" s="182">
        <f t="shared" si="3"/>
        <v>0</v>
      </c>
      <c r="J38" s="182">
        <f t="shared" si="3"/>
        <v>0</v>
      </c>
    </row>
    <row r="39" spans="1:10" ht="24" customHeight="1">
      <c r="A39" s="6"/>
      <c r="B39" s="6">
        <v>601</v>
      </c>
      <c r="C39" s="179" t="s">
        <v>786</v>
      </c>
      <c r="D39" s="179" t="s">
        <v>810</v>
      </c>
      <c r="E39" s="180" t="s">
        <v>208</v>
      </c>
      <c r="F39" s="186"/>
      <c r="G39" s="187" t="s">
        <v>209</v>
      </c>
      <c r="H39" s="182">
        <f t="shared" si="3"/>
        <v>306.85000000000002</v>
      </c>
      <c r="I39" s="182">
        <f t="shared" si="3"/>
        <v>0</v>
      </c>
      <c r="J39" s="182">
        <f t="shared" si="3"/>
        <v>0</v>
      </c>
    </row>
    <row r="40" spans="1:10" ht="106.15" customHeight="1">
      <c r="A40" s="6"/>
      <c r="B40" s="6">
        <v>601</v>
      </c>
      <c r="C40" s="179" t="s">
        <v>786</v>
      </c>
      <c r="D40" s="179" t="s">
        <v>810</v>
      </c>
      <c r="E40" s="180" t="s">
        <v>208</v>
      </c>
      <c r="F40" s="185" t="s">
        <v>799</v>
      </c>
      <c r="G40" s="184" t="s">
        <v>800</v>
      </c>
      <c r="H40" s="182">
        <v>306.85000000000002</v>
      </c>
      <c r="I40" s="182">
        <v>0</v>
      </c>
      <c r="J40" s="182">
        <v>0</v>
      </c>
    </row>
    <row r="41" spans="1:10" ht="12" customHeight="1">
      <c r="A41" s="6"/>
      <c r="B41" s="6">
        <v>601</v>
      </c>
      <c r="C41" s="27" t="s">
        <v>786</v>
      </c>
      <c r="D41" s="14" t="s">
        <v>816</v>
      </c>
      <c r="E41" s="14"/>
      <c r="F41" s="29"/>
      <c r="G41" s="30" t="s">
        <v>817</v>
      </c>
      <c r="H41" s="17">
        <f t="shared" ref="H41:J45" si="4">H42</f>
        <v>15.2</v>
      </c>
      <c r="I41" s="17">
        <f t="shared" si="4"/>
        <v>138.1</v>
      </c>
      <c r="J41" s="17">
        <f t="shared" si="4"/>
        <v>14.8</v>
      </c>
    </row>
    <row r="42" spans="1:10" ht="60" customHeight="1">
      <c r="A42" s="6"/>
      <c r="B42" s="6">
        <v>601</v>
      </c>
      <c r="C42" s="18" t="s">
        <v>786</v>
      </c>
      <c r="D42" s="15" t="s">
        <v>816</v>
      </c>
      <c r="E42" s="15" t="s">
        <v>791</v>
      </c>
      <c r="F42" s="18"/>
      <c r="G42" s="19" t="s">
        <v>792</v>
      </c>
      <c r="H42" s="20">
        <f>H43</f>
        <v>15.2</v>
      </c>
      <c r="I42" s="20">
        <f t="shared" si="4"/>
        <v>138.1</v>
      </c>
      <c r="J42" s="20">
        <f t="shared" si="4"/>
        <v>14.8</v>
      </c>
    </row>
    <row r="43" spans="1:10" ht="36" customHeight="1">
      <c r="A43" s="6"/>
      <c r="B43" s="6">
        <v>601</v>
      </c>
      <c r="C43" s="174" t="s">
        <v>786</v>
      </c>
      <c r="D43" s="175" t="s">
        <v>816</v>
      </c>
      <c r="E43" s="175" t="s">
        <v>818</v>
      </c>
      <c r="F43" s="174"/>
      <c r="G43" s="202" t="s">
        <v>819</v>
      </c>
      <c r="H43" s="21">
        <f>H44</f>
        <v>15.2</v>
      </c>
      <c r="I43" s="21">
        <f t="shared" si="4"/>
        <v>138.1</v>
      </c>
      <c r="J43" s="21">
        <f t="shared" si="4"/>
        <v>14.8</v>
      </c>
    </row>
    <row r="44" spans="1:10" ht="49.15" customHeight="1">
      <c r="A44" s="6"/>
      <c r="B44" s="6">
        <v>601</v>
      </c>
      <c r="C44" s="174" t="s">
        <v>786</v>
      </c>
      <c r="D44" s="175" t="s">
        <v>816</v>
      </c>
      <c r="E44" s="175" t="s">
        <v>820</v>
      </c>
      <c r="F44" s="175"/>
      <c r="G44" s="202" t="s">
        <v>821</v>
      </c>
      <c r="H44" s="21">
        <f t="shared" si="4"/>
        <v>15.2</v>
      </c>
      <c r="I44" s="21">
        <f t="shared" si="4"/>
        <v>138.1</v>
      </c>
      <c r="J44" s="21">
        <f t="shared" si="4"/>
        <v>14.8</v>
      </c>
    </row>
    <row r="45" spans="1:10" ht="84.6" customHeight="1">
      <c r="A45" s="6"/>
      <c r="B45" s="6">
        <v>601</v>
      </c>
      <c r="C45" s="6" t="s">
        <v>786</v>
      </c>
      <c r="D45" s="7" t="s">
        <v>816</v>
      </c>
      <c r="E45" s="28" t="s">
        <v>822</v>
      </c>
      <c r="F45" s="25"/>
      <c r="G45" s="31" t="s">
        <v>823</v>
      </c>
      <c r="H45" s="32">
        <f t="shared" si="4"/>
        <v>15.2</v>
      </c>
      <c r="I45" s="32">
        <f t="shared" si="4"/>
        <v>138.1</v>
      </c>
      <c r="J45" s="32">
        <f t="shared" si="4"/>
        <v>14.8</v>
      </c>
    </row>
    <row r="46" spans="1:10" ht="48" customHeight="1">
      <c r="A46" s="6"/>
      <c r="B46" s="6">
        <v>601</v>
      </c>
      <c r="C46" s="6" t="s">
        <v>786</v>
      </c>
      <c r="D46" s="7" t="s">
        <v>816</v>
      </c>
      <c r="E46" s="28" t="s">
        <v>822</v>
      </c>
      <c r="F46" s="23" t="s">
        <v>807</v>
      </c>
      <c r="G46" s="24" t="s">
        <v>808</v>
      </c>
      <c r="H46" s="21">
        <v>15.2</v>
      </c>
      <c r="I46" s="21">
        <v>138.1</v>
      </c>
      <c r="J46" s="21">
        <v>14.8</v>
      </c>
    </row>
    <row r="47" spans="1:10" ht="12" customHeight="1">
      <c r="A47" s="6"/>
      <c r="B47" s="6">
        <v>601</v>
      </c>
      <c r="C47" s="27" t="s">
        <v>786</v>
      </c>
      <c r="D47" s="27" t="s">
        <v>769</v>
      </c>
      <c r="E47" s="14"/>
      <c r="F47" s="27"/>
      <c r="G47" s="16" t="s">
        <v>826</v>
      </c>
      <c r="H47" s="17">
        <f>H50</f>
        <v>2000</v>
      </c>
      <c r="I47" s="17">
        <f>I50</f>
        <v>2000</v>
      </c>
      <c r="J47" s="17">
        <f>J50</f>
        <v>2000</v>
      </c>
    </row>
    <row r="48" spans="1:10" ht="24" customHeight="1">
      <c r="A48" s="6"/>
      <c r="B48" s="6">
        <v>601</v>
      </c>
      <c r="C48" s="6" t="s">
        <v>786</v>
      </c>
      <c r="D48" s="6" t="s">
        <v>769</v>
      </c>
      <c r="E48" s="7" t="s">
        <v>801</v>
      </c>
      <c r="F48" s="7"/>
      <c r="G48" s="5" t="s">
        <v>802</v>
      </c>
      <c r="H48" s="21">
        <f>H50</f>
        <v>2000</v>
      </c>
      <c r="I48" s="21">
        <f>I50</f>
        <v>2000</v>
      </c>
      <c r="J48" s="21">
        <f>J50</f>
        <v>2000</v>
      </c>
    </row>
    <row r="49" spans="1:12" ht="24" customHeight="1">
      <c r="A49" s="6"/>
      <c r="B49" s="6">
        <v>601</v>
      </c>
      <c r="C49" s="6" t="s">
        <v>786</v>
      </c>
      <c r="D49" s="6" t="s">
        <v>769</v>
      </c>
      <c r="E49" s="7" t="s">
        <v>827</v>
      </c>
      <c r="F49" s="7"/>
      <c r="G49" s="5" t="s">
        <v>828</v>
      </c>
      <c r="H49" s="21">
        <f t="shared" ref="H49:J50" si="5">H50</f>
        <v>2000</v>
      </c>
      <c r="I49" s="21">
        <f t="shared" si="5"/>
        <v>2000</v>
      </c>
      <c r="J49" s="21">
        <f t="shared" si="5"/>
        <v>2000</v>
      </c>
    </row>
    <row r="50" spans="1:12" ht="36" customHeight="1">
      <c r="A50" s="6"/>
      <c r="B50" s="6">
        <v>601</v>
      </c>
      <c r="C50" s="6" t="s">
        <v>786</v>
      </c>
      <c r="D50" s="6" t="s">
        <v>769</v>
      </c>
      <c r="E50" s="7" t="s">
        <v>829</v>
      </c>
      <c r="F50" s="6"/>
      <c r="G50" s="5" t="s">
        <v>830</v>
      </c>
      <c r="H50" s="21">
        <f t="shared" si="5"/>
        <v>2000</v>
      </c>
      <c r="I50" s="21">
        <f t="shared" si="5"/>
        <v>2000</v>
      </c>
      <c r="J50" s="21">
        <f t="shared" si="5"/>
        <v>2000</v>
      </c>
    </row>
    <row r="51" spans="1:12" ht="24" customHeight="1">
      <c r="A51" s="6"/>
      <c r="B51" s="6">
        <v>601</v>
      </c>
      <c r="C51" s="6" t="s">
        <v>786</v>
      </c>
      <c r="D51" s="6" t="s">
        <v>769</v>
      </c>
      <c r="E51" s="7" t="s">
        <v>829</v>
      </c>
      <c r="F51" s="6">
        <v>800</v>
      </c>
      <c r="G51" s="5" t="s">
        <v>831</v>
      </c>
      <c r="H51" s="21">
        <v>2000</v>
      </c>
      <c r="I51" s="21">
        <v>2000</v>
      </c>
      <c r="J51" s="21">
        <v>2000</v>
      </c>
    </row>
    <row r="52" spans="1:12" ht="36" customHeight="1">
      <c r="A52" s="6"/>
      <c r="B52" s="6">
        <v>601</v>
      </c>
      <c r="C52" s="27" t="s">
        <v>786</v>
      </c>
      <c r="D52" s="27" t="s">
        <v>832</v>
      </c>
      <c r="E52" s="14"/>
      <c r="F52" s="27"/>
      <c r="G52" s="16" t="s">
        <v>833</v>
      </c>
      <c r="H52" s="17">
        <f>H53</f>
        <v>100195.19600000001</v>
      </c>
      <c r="I52" s="17">
        <f>I53</f>
        <v>88258.472999999998</v>
      </c>
      <c r="J52" s="17">
        <f>J53</f>
        <v>88258.573000000004</v>
      </c>
      <c r="K52" s="17" t="e">
        <f>K53+#REF!+#REF!</f>
        <v>#REF!</v>
      </c>
      <c r="L52" s="17" t="e">
        <f>L53+#REF!+#REF!</f>
        <v>#REF!</v>
      </c>
    </row>
    <row r="53" spans="1:12" ht="60" customHeight="1">
      <c r="A53" s="6"/>
      <c r="B53" s="6">
        <v>601</v>
      </c>
      <c r="C53" s="18" t="s">
        <v>786</v>
      </c>
      <c r="D53" s="18" t="s">
        <v>832</v>
      </c>
      <c r="E53" s="15" t="s">
        <v>791</v>
      </c>
      <c r="F53" s="18"/>
      <c r="G53" s="19" t="s">
        <v>792</v>
      </c>
      <c r="H53" s="20">
        <f>H54+H69</f>
        <v>100195.19600000001</v>
      </c>
      <c r="I53" s="20">
        <f>I54+I69</f>
        <v>88258.472999999998</v>
      </c>
      <c r="J53" s="20">
        <f>J54+J69</f>
        <v>88258.573000000004</v>
      </c>
    </row>
    <row r="54" spans="1:12" ht="37.15" customHeight="1">
      <c r="A54" s="6"/>
      <c r="B54" s="6">
        <v>601</v>
      </c>
      <c r="C54" s="6" t="s">
        <v>786</v>
      </c>
      <c r="D54" s="6" t="s">
        <v>832</v>
      </c>
      <c r="E54" s="7" t="s">
        <v>818</v>
      </c>
      <c r="F54" s="6"/>
      <c r="G54" s="5" t="s">
        <v>819</v>
      </c>
      <c r="H54" s="21">
        <f>H55+H65</f>
        <v>72196.235000000015</v>
      </c>
      <c r="I54" s="21">
        <f>I55+I65</f>
        <v>60337.534000000007</v>
      </c>
      <c r="J54" s="21">
        <f>J55+J65</f>
        <v>60337.634000000005</v>
      </c>
    </row>
    <row r="55" spans="1:12" ht="72" customHeight="1">
      <c r="A55" s="6"/>
      <c r="B55" s="6">
        <v>601</v>
      </c>
      <c r="C55" s="6" t="s">
        <v>786</v>
      </c>
      <c r="D55" s="6" t="s">
        <v>832</v>
      </c>
      <c r="E55" s="7" t="s">
        <v>834</v>
      </c>
      <c r="F55" s="6"/>
      <c r="G55" s="5" t="s">
        <v>835</v>
      </c>
      <c r="H55" s="21">
        <f>H56+H60+H63</f>
        <v>71573.935000000012</v>
      </c>
      <c r="I55" s="21">
        <f>I56+I60+I63</f>
        <v>59712.234000000004</v>
      </c>
      <c r="J55" s="21">
        <f>J56+J60+J63</f>
        <v>59712.234000000004</v>
      </c>
    </row>
    <row r="56" spans="1:12" ht="36" customHeight="1">
      <c r="A56" s="6"/>
      <c r="B56" s="6">
        <v>601</v>
      </c>
      <c r="C56" s="6" t="s">
        <v>786</v>
      </c>
      <c r="D56" s="6" t="s">
        <v>832</v>
      </c>
      <c r="E56" s="7" t="s">
        <v>836</v>
      </c>
      <c r="F56" s="25"/>
      <c r="G56" s="31" t="s">
        <v>837</v>
      </c>
      <c r="H56" s="33">
        <f>H57+H58+H59</f>
        <v>67215.441000000006</v>
      </c>
      <c r="I56" s="33">
        <f>I57+I58+I59</f>
        <v>58465.372000000003</v>
      </c>
      <c r="J56" s="33">
        <f>J57+J58+J59</f>
        <v>58465.372000000003</v>
      </c>
    </row>
    <row r="57" spans="1:12" ht="103.9" customHeight="1">
      <c r="A57" s="6"/>
      <c r="B57" s="6">
        <v>601</v>
      </c>
      <c r="C57" s="6" t="s">
        <v>786</v>
      </c>
      <c r="D57" s="6" t="s">
        <v>832</v>
      </c>
      <c r="E57" s="7" t="s">
        <v>836</v>
      </c>
      <c r="F57" s="23" t="s">
        <v>799</v>
      </c>
      <c r="G57" s="24" t="s">
        <v>800</v>
      </c>
      <c r="H57" s="33">
        <v>35322.353000000003</v>
      </c>
      <c r="I57" s="33">
        <v>35322.353000000003</v>
      </c>
      <c r="J57" s="33">
        <v>35322.353000000003</v>
      </c>
    </row>
    <row r="58" spans="1:12" ht="48" customHeight="1">
      <c r="A58" s="6"/>
      <c r="B58" s="6">
        <v>601</v>
      </c>
      <c r="C58" s="6" t="s">
        <v>786</v>
      </c>
      <c r="D58" s="6" t="s">
        <v>832</v>
      </c>
      <c r="E58" s="7" t="s">
        <v>836</v>
      </c>
      <c r="F58" s="23" t="s">
        <v>807</v>
      </c>
      <c r="G58" s="24" t="s">
        <v>808</v>
      </c>
      <c r="H58" s="33">
        <v>31839.871999999999</v>
      </c>
      <c r="I58" s="33">
        <v>23089.803</v>
      </c>
      <c r="J58" s="33">
        <v>23089.803</v>
      </c>
    </row>
    <row r="59" spans="1:12" ht="24" customHeight="1">
      <c r="A59" s="6"/>
      <c r="B59" s="6">
        <v>601</v>
      </c>
      <c r="C59" s="6" t="s">
        <v>786</v>
      </c>
      <c r="D59" s="6" t="s">
        <v>832</v>
      </c>
      <c r="E59" s="7" t="s">
        <v>836</v>
      </c>
      <c r="F59" s="23" t="s">
        <v>838</v>
      </c>
      <c r="G59" s="24" t="s">
        <v>831</v>
      </c>
      <c r="H59" s="21">
        <v>53.216000000000001</v>
      </c>
      <c r="I59" s="21">
        <v>53.216000000000001</v>
      </c>
      <c r="J59" s="21">
        <v>53.216000000000001</v>
      </c>
    </row>
    <row r="60" spans="1:12" ht="36" customHeight="1">
      <c r="A60" s="6"/>
      <c r="B60" s="6">
        <v>601</v>
      </c>
      <c r="C60" s="6" t="s">
        <v>786</v>
      </c>
      <c r="D60" s="6" t="s">
        <v>832</v>
      </c>
      <c r="E60" s="7" t="s">
        <v>839</v>
      </c>
      <c r="F60" s="6"/>
      <c r="G60" s="5" t="s">
        <v>840</v>
      </c>
      <c r="H60" s="21">
        <f>H61+H62</f>
        <v>3160.5419999999999</v>
      </c>
      <c r="I60" s="21">
        <f>I61+I62</f>
        <v>486</v>
      </c>
      <c r="J60" s="21">
        <f>J61+J62</f>
        <v>486</v>
      </c>
    </row>
    <row r="61" spans="1:12" ht="48" customHeight="1">
      <c r="A61" s="6"/>
      <c r="B61" s="6">
        <v>601</v>
      </c>
      <c r="C61" s="6" t="s">
        <v>786</v>
      </c>
      <c r="D61" s="6" t="s">
        <v>832</v>
      </c>
      <c r="E61" s="7" t="s">
        <v>839</v>
      </c>
      <c r="F61" s="23" t="s">
        <v>807</v>
      </c>
      <c r="G61" s="24" t="s">
        <v>808</v>
      </c>
      <c r="H61" s="21">
        <v>433.46899999999999</v>
      </c>
      <c r="I61" s="21">
        <v>364</v>
      </c>
      <c r="J61" s="21">
        <v>364</v>
      </c>
    </row>
    <row r="62" spans="1:12" ht="24" customHeight="1">
      <c r="A62" s="6"/>
      <c r="B62" s="6">
        <v>601</v>
      </c>
      <c r="C62" s="6" t="s">
        <v>786</v>
      </c>
      <c r="D62" s="6" t="s">
        <v>832</v>
      </c>
      <c r="E62" s="7" t="s">
        <v>839</v>
      </c>
      <c r="F62" s="23" t="s">
        <v>838</v>
      </c>
      <c r="G62" s="24" t="s">
        <v>831</v>
      </c>
      <c r="H62" s="21">
        <v>2727.0729999999999</v>
      </c>
      <c r="I62" s="21">
        <v>122</v>
      </c>
      <c r="J62" s="21">
        <v>122</v>
      </c>
      <c r="K62" s="21" t="e">
        <f>#REF!</f>
        <v>#REF!</v>
      </c>
      <c r="L62" s="21" t="e">
        <f>#REF!</f>
        <v>#REF!</v>
      </c>
    </row>
    <row r="63" spans="1:12" ht="49.15" customHeight="1">
      <c r="A63" s="6"/>
      <c r="B63" s="6">
        <v>601</v>
      </c>
      <c r="C63" s="6" t="s">
        <v>786</v>
      </c>
      <c r="D63" s="6" t="s">
        <v>832</v>
      </c>
      <c r="E63" s="7" t="s">
        <v>841</v>
      </c>
      <c r="F63" s="6"/>
      <c r="G63" s="5" t="s">
        <v>842</v>
      </c>
      <c r="H63" s="21">
        <f>H64</f>
        <v>1197.952</v>
      </c>
      <c r="I63" s="21">
        <f>I64</f>
        <v>760.86199999999997</v>
      </c>
      <c r="J63" s="21">
        <f>J64</f>
        <v>760.86199999999997</v>
      </c>
    </row>
    <row r="64" spans="1:12" ht="48" customHeight="1">
      <c r="A64" s="6"/>
      <c r="B64" s="6">
        <v>601</v>
      </c>
      <c r="C64" s="6" t="s">
        <v>786</v>
      </c>
      <c r="D64" s="6" t="s">
        <v>832</v>
      </c>
      <c r="E64" s="7" t="s">
        <v>841</v>
      </c>
      <c r="F64" s="23" t="s">
        <v>807</v>
      </c>
      <c r="G64" s="24" t="s">
        <v>808</v>
      </c>
      <c r="H64" s="21">
        <v>1197.952</v>
      </c>
      <c r="I64" s="21">
        <v>760.86199999999997</v>
      </c>
      <c r="J64" s="21">
        <v>760.86199999999997</v>
      </c>
    </row>
    <row r="65" spans="1:11" ht="48.6" customHeight="1">
      <c r="A65" s="6"/>
      <c r="B65" s="6">
        <v>601</v>
      </c>
      <c r="C65" s="6" t="s">
        <v>786</v>
      </c>
      <c r="D65" s="6" t="s">
        <v>832</v>
      </c>
      <c r="E65" s="7" t="s">
        <v>820</v>
      </c>
      <c r="F65" s="7"/>
      <c r="G65" s="5" t="s">
        <v>821</v>
      </c>
      <c r="H65" s="21">
        <f>H66</f>
        <v>622.29999999999995</v>
      </c>
      <c r="I65" s="21">
        <f>I66</f>
        <v>625.29999999999995</v>
      </c>
      <c r="J65" s="21">
        <f>J66</f>
        <v>625.4</v>
      </c>
    </row>
    <row r="66" spans="1:11" ht="127.9" customHeight="1">
      <c r="A66" s="6"/>
      <c r="B66" s="6">
        <v>601</v>
      </c>
      <c r="C66" s="6" t="s">
        <v>786</v>
      </c>
      <c r="D66" s="6" t="s">
        <v>832</v>
      </c>
      <c r="E66" s="34" t="s">
        <v>843</v>
      </c>
      <c r="F66" s="35"/>
      <c r="G66" s="35" t="s">
        <v>844</v>
      </c>
      <c r="H66" s="182">
        <f>H68+H67</f>
        <v>622.29999999999995</v>
      </c>
      <c r="I66" s="182">
        <f>I68+I67</f>
        <v>625.29999999999995</v>
      </c>
      <c r="J66" s="182">
        <f>J68+J67</f>
        <v>625.4</v>
      </c>
      <c r="K66" s="2">
        <v>363.9</v>
      </c>
    </row>
    <row r="67" spans="1:11" ht="106.15" customHeight="1">
      <c r="A67" s="6"/>
      <c r="B67" s="6">
        <v>601</v>
      </c>
      <c r="C67" s="6" t="s">
        <v>786</v>
      </c>
      <c r="D67" s="6" t="s">
        <v>832</v>
      </c>
      <c r="E67" s="34" t="s">
        <v>843</v>
      </c>
      <c r="F67" s="23" t="s">
        <v>799</v>
      </c>
      <c r="G67" s="24" t="s">
        <v>800</v>
      </c>
      <c r="H67" s="21">
        <v>545.79999999999995</v>
      </c>
      <c r="I67" s="21">
        <v>548.79999999999995</v>
      </c>
      <c r="J67" s="21">
        <v>548.9</v>
      </c>
    </row>
    <row r="68" spans="1:11" ht="48" customHeight="1">
      <c r="A68" s="6"/>
      <c r="B68" s="6">
        <v>601</v>
      </c>
      <c r="C68" s="6" t="s">
        <v>786</v>
      </c>
      <c r="D68" s="6" t="s">
        <v>832</v>
      </c>
      <c r="E68" s="34" t="s">
        <v>843</v>
      </c>
      <c r="F68" s="23" t="s">
        <v>807</v>
      </c>
      <c r="G68" s="24" t="s">
        <v>808</v>
      </c>
      <c r="H68" s="21">
        <v>76.5</v>
      </c>
      <c r="I68" s="21">
        <v>76.5</v>
      </c>
      <c r="J68" s="21">
        <v>76.5</v>
      </c>
    </row>
    <row r="69" spans="1:11" ht="24" customHeight="1">
      <c r="A69" s="6"/>
      <c r="B69" s="6">
        <v>601</v>
      </c>
      <c r="C69" s="6" t="s">
        <v>786</v>
      </c>
      <c r="D69" s="6" t="s">
        <v>832</v>
      </c>
      <c r="E69" s="7" t="s">
        <v>793</v>
      </c>
      <c r="F69" s="6"/>
      <c r="G69" s="5" t="s">
        <v>794</v>
      </c>
      <c r="H69" s="21">
        <f>H70</f>
        <v>27998.960999999999</v>
      </c>
      <c r="I69" s="21">
        <f>I70</f>
        <v>27920.938999999998</v>
      </c>
      <c r="J69" s="21">
        <f>J70</f>
        <v>27920.938999999998</v>
      </c>
    </row>
    <row r="70" spans="1:11" ht="36" customHeight="1">
      <c r="A70" s="6"/>
      <c r="B70" s="6">
        <v>601</v>
      </c>
      <c r="C70" s="6" t="s">
        <v>786</v>
      </c>
      <c r="D70" s="6" t="s">
        <v>832</v>
      </c>
      <c r="E70" s="22" t="s">
        <v>795</v>
      </c>
      <c r="F70" s="6"/>
      <c r="G70" s="5" t="s">
        <v>796</v>
      </c>
      <c r="H70" s="21">
        <f>H71+H73</f>
        <v>27998.960999999999</v>
      </c>
      <c r="I70" s="21">
        <f>I71+I73</f>
        <v>27920.938999999998</v>
      </c>
      <c r="J70" s="21">
        <f>J71+J73</f>
        <v>27920.938999999998</v>
      </c>
    </row>
    <row r="71" spans="1:11" ht="60" customHeight="1">
      <c r="A71" s="6"/>
      <c r="B71" s="6">
        <v>601</v>
      </c>
      <c r="C71" s="6" t="s">
        <v>786</v>
      </c>
      <c r="D71" s="6" t="s">
        <v>832</v>
      </c>
      <c r="E71" s="7" t="s">
        <v>814</v>
      </c>
      <c r="F71" s="25"/>
      <c r="G71" s="26" t="s">
        <v>815</v>
      </c>
      <c r="H71" s="21">
        <f>H72</f>
        <v>1888.421</v>
      </c>
      <c r="I71" s="21">
        <f>I72</f>
        <v>1888.421</v>
      </c>
      <c r="J71" s="21">
        <f>J72</f>
        <v>1888.421</v>
      </c>
    </row>
    <row r="72" spans="1:11" ht="107.45" customHeight="1">
      <c r="A72" s="6"/>
      <c r="B72" s="6">
        <v>601</v>
      </c>
      <c r="C72" s="6" t="s">
        <v>786</v>
      </c>
      <c r="D72" s="6" t="s">
        <v>832</v>
      </c>
      <c r="E72" s="7" t="s">
        <v>814</v>
      </c>
      <c r="F72" s="23" t="s">
        <v>799</v>
      </c>
      <c r="G72" s="24" t="s">
        <v>800</v>
      </c>
      <c r="H72" s="21">
        <v>1888.421</v>
      </c>
      <c r="I72" s="21">
        <v>1888.421</v>
      </c>
      <c r="J72" s="21">
        <v>1888.421</v>
      </c>
    </row>
    <row r="73" spans="1:11" ht="36" customHeight="1">
      <c r="A73" s="6"/>
      <c r="B73" s="6">
        <v>601</v>
      </c>
      <c r="C73" s="6" t="s">
        <v>786</v>
      </c>
      <c r="D73" s="6" t="s">
        <v>832</v>
      </c>
      <c r="E73" s="7" t="s">
        <v>845</v>
      </c>
      <c r="F73" s="25"/>
      <c r="G73" s="31" t="s">
        <v>837</v>
      </c>
      <c r="H73" s="21">
        <f>H74+H75</f>
        <v>26110.54</v>
      </c>
      <c r="I73" s="21">
        <f>I74+I75</f>
        <v>26032.518</v>
      </c>
      <c r="J73" s="21">
        <f>J74+J75</f>
        <v>26032.518</v>
      </c>
    </row>
    <row r="74" spans="1:11" ht="107.45" customHeight="1">
      <c r="A74" s="6"/>
      <c r="B74" s="6">
        <v>601</v>
      </c>
      <c r="C74" s="6" t="s">
        <v>786</v>
      </c>
      <c r="D74" s="6" t="s">
        <v>832</v>
      </c>
      <c r="E74" s="7" t="s">
        <v>845</v>
      </c>
      <c r="F74" s="23" t="s">
        <v>799</v>
      </c>
      <c r="G74" s="24" t="s">
        <v>800</v>
      </c>
      <c r="H74" s="21">
        <v>25310.781999999999</v>
      </c>
      <c r="I74" s="21">
        <v>25232.76</v>
      </c>
      <c r="J74" s="21">
        <v>25232.76</v>
      </c>
    </row>
    <row r="75" spans="1:11" ht="48" customHeight="1">
      <c r="A75" s="6"/>
      <c r="B75" s="6">
        <v>601</v>
      </c>
      <c r="C75" s="6" t="s">
        <v>786</v>
      </c>
      <c r="D75" s="6" t="s">
        <v>832</v>
      </c>
      <c r="E75" s="7" t="s">
        <v>845</v>
      </c>
      <c r="F75" s="23" t="s">
        <v>807</v>
      </c>
      <c r="G75" s="24" t="s">
        <v>808</v>
      </c>
      <c r="H75" s="21">
        <v>799.75800000000004</v>
      </c>
      <c r="I75" s="21">
        <v>799.75800000000004</v>
      </c>
      <c r="J75" s="21">
        <v>799.75800000000004</v>
      </c>
    </row>
    <row r="76" spans="1:11" ht="12" customHeight="1">
      <c r="A76" s="10"/>
      <c r="B76" s="6">
        <v>601</v>
      </c>
      <c r="C76" s="44" t="s">
        <v>789</v>
      </c>
      <c r="D76" s="44" t="s">
        <v>787</v>
      </c>
      <c r="E76" s="44"/>
      <c r="F76" s="45"/>
      <c r="G76" s="46" t="s">
        <v>865</v>
      </c>
      <c r="H76" s="12">
        <f>H77</f>
        <v>3716.9</v>
      </c>
      <c r="I76" s="12">
        <f t="shared" ref="I76:J80" si="6">I77</f>
        <v>4052.4</v>
      </c>
      <c r="J76" s="12">
        <f t="shared" si="6"/>
        <v>4192.9000000000005</v>
      </c>
    </row>
    <row r="77" spans="1:11" ht="26.45" customHeight="1">
      <c r="A77" s="27"/>
      <c r="B77" s="6">
        <v>601</v>
      </c>
      <c r="C77" s="14" t="s">
        <v>789</v>
      </c>
      <c r="D77" s="14" t="s">
        <v>805</v>
      </c>
      <c r="E77" s="14"/>
      <c r="F77" s="29"/>
      <c r="G77" s="47" t="s">
        <v>866</v>
      </c>
      <c r="H77" s="17">
        <f>H78</f>
        <v>3716.9</v>
      </c>
      <c r="I77" s="17">
        <f t="shared" si="6"/>
        <v>4052.4</v>
      </c>
      <c r="J77" s="17">
        <f t="shared" si="6"/>
        <v>4192.9000000000005</v>
      </c>
    </row>
    <row r="78" spans="1:11" ht="60" customHeight="1">
      <c r="A78" s="27"/>
      <c r="B78" s="6">
        <v>601</v>
      </c>
      <c r="C78" s="15" t="s">
        <v>789</v>
      </c>
      <c r="D78" s="15" t="s">
        <v>805</v>
      </c>
      <c r="E78" s="15" t="s">
        <v>791</v>
      </c>
      <c r="F78" s="18"/>
      <c r="G78" s="19" t="s">
        <v>792</v>
      </c>
      <c r="H78" s="20">
        <f>H79</f>
        <v>3716.9</v>
      </c>
      <c r="I78" s="20">
        <f t="shared" si="6"/>
        <v>4052.4</v>
      </c>
      <c r="J78" s="20">
        <f t="shared" si="6"/>
        <v>4192.9000000000005</v>
      </c>
    </row>
    <row r="79" spans="1:11" ht="38.450000000000003" customHeight="1">
      <c r="A79" s="27"/>
      <c r="B79" s="6">
        <v>601</v>
      </c>
      <c r="C79" s="7" t="s">
        <v>789</v>
      </c>
      <c r="D79" s="7" t="s">
        <v>805</v>
      </c>
      <c r="E79" s="7" t="s">
        <v>818</v>
      </c>
      <c r="F79" s="6"/>
      <c r="G79" s="5" t="s">
        <v>819</v>
      </c>
      <c r="H79" s="21">
        <f>H80</f>
        <v>3716.9</v>
      </c>
      <c r="I79" s="21">
        <f t="shared" si="6"/>
        <v>4052.4</v>
      </c>
      <c r="J79" s="21">
        <f t="shared" si="6"/>
        <v>4192.9000000000005</v>
      </c>
    </row>
    <row r="80" spans="1:11" ht="46.9" customHeight="1">
      <c r="A80" s="27"/>
      <c r="B80" s="6">
        <v>601</v>
      </c>
      <c r="C80" s="7" t="s">
        <v>789</v>
      </c>
      <c r="D80" s="7" t="s">
        <v>805</v>
      </c>
      <c r="E80" s="7" t="s">
        <v>820</v>
      </c>
      <c r="F80" s="7"/>
      <c r="G80" s="5" t="s">
        <v>821</v>
      </c>
      <c r="H80" s="21">
        <f>H81</f>
        <v>3716.9</v>
      </c>
      <c r="I80" s="21">
        <f t="shared" si="6"/>
        <v>4052.4</v>
      </c>
      <c r="J80" s="21">
        <f t="shared" si="6"/>
        <v>4192.9000000000005</v>
      </c>
    </row>
    <row r="81" spans="1:11" ht="72" customHeight="1">
      <c r="A81" s="6"/>
      <c r="B81" s="6">
        <v>601</v>
      </c>
      <c r="C81" s="7" t="s">
        <v>789</v>
      </c>
      <c r="D81" s="7" t="s">
        <v>805</v>
      </c>
      <c r="E81" s="7" t="s">
        <v>867</v>
      </c>
      <c r="F81" s="25"/>
      <c r="G81" s="26" t="s">
        <v>868</v>
      </c>
      <c r="H81" s="21">
        <f>H82+H83</f>
        <v>3716.9</v>
      </c>
      <c r="I81" s="21">
        <f>I82+I83</f>
        <v>4052.4</v>
      </c>
      <c r="J81" s="21">
        <f>J82+J83</f>
        <v>4192.9000000000005</v>
      </c>
    </row>
    <row r="82" spans="1:11" ht="106.15" customHeight="1">
      <c r="A82" s="6"/>
      <c r="B82" s="6">
        <v>601</v>
      </c>
      <c r="C82" s="7" t="s">
        <v>789</v>
      </c>
      <c r="D82" s="7" t="s">
        <v>805</v>
      </c>
      <c r="E82" s="7" t="s">
        <v>867</v>
      </c>
      <c r="F82" s="23" t="s">
        <v>799</v>
      </c>
      <c r="G82" s="24" t="s">
        <v>800</v>
      </c>
      <c r="H82" s="21">
        <v>3217.828</v>
      </c>
      <c r="I82" s="21">
        <v>3553.3560000000002</v>
      </c>
      <c r="J82" s="21">
        <v>3693.8580000000002</v>
      </c>
    </row>
    <row r="83" spans="1:11" ht="48" customHeight="1">
      <c r="A83" s="6"/>
      <c r="B83" s="6">
        <v>601</v>
      </c>
      <c r="C83" s="7" t="s">
        <v>789</v>
      </c>
      <c r="D83" s="7" t="s">
        <v>805</v>
      </c>
      <c r="E83" s="7" t="s">
        <v>867</v>
      </c>
      <c r="F83" s="23" t="s">
        <v>807</v>
      </c>
      <c r="G83" s="24" t="s">
        <v>808</v>
      </c>
      <c r="H83" s="21">
        <v>499.072</v>
      </c>
      <c r="I83" s="21">
        <v>499.04399999999998</v>
      </c>
      <c r="J83" s="21">
        <v>499.04199999999997</v>
      </c>
    </row>
    <row r="84" spans="1:11" ht="48" customHeight="1">
      <c r="A84" s="6"/>
      <c r="B84" s="6">
        <v>601</v>
      </c>
      <c r="C84" s="44" t="s">
        <v>805</v>
      </c>
      <c r="D84" s="44" t="s">
        <v>787</v>
      </c>
      <c r="E84" s="44"/>
      <c r="F84" s="44"/>
      <c r="G84" s="11" t="s">
        <v>869</v>
      </c>
      <c r="H84" s="12">
        <f>H91+H85</f>
        <v>11076.395</v>
      </c>
      <c r="I84" s="12">
        <f>I91+I85</f>
        <v>11076.395</v>
      </c>
      <c r="J84" s="12">
        <f>J91+J85</f>
        <v>11076.395</v>
      </c>
    </row>
    <row r="85" spans="1:11" ht="12" customHeight="1">
      <c r="A85" s="6"/>
      <c r="B85" s="6">
        <v>601</v>
      </c>
      <c r="C85" s="14" t="s">
        <v>805</v>
      </c>
      <c r="D85" s="14" t="s">
        <v>810</v>
      </c>
      <c r="E85" s="14"/>
      <c r="F85" s="27"/>
      <c r="G85" s="16" t="s">
        <v>870</v>
      </c>
      <c r="H85" s="17">
        <f>H86</f>
        <v>3267.3</v>
      </c>
      <c r="I85" s="17">
        <f t="shared" ref="I85:J89" si="7">I86</f>
        <v>3267.3</v>
      </c>
      <c r="J85" s="17">
        <f t="shared" si="7"/>
        <v>3267.3</v>
      </c>
      <c r="K85" s="2">
        <v>2828.5</v>
      </c>
    </row>
    <row r="86" spans="1:11" ht="60" customHeight="1">
      <c r="A86" s="6"/>
      <c r="B86" s="6">
        <v>601</v>
      </c>
      <c r="C86" s="7" t="s">
        <v>805</v>
      </c>
      <c r="D86" s="7" t="s">
        <v>810</v>
      </c>
      <c r="E86" s="15" t="s">
        <v>791</v>
      </c>
      <c r="F86" s="18"/>
      <c r="G86" s="19" t="s">
        <v>792</v>
      </c>
      <c r="H86" s="20">
        <f>H87</f>
        <v>3267.3</v>
      </c>
      <c r="I86" s="20">
        <f t="shared" si="7"/>
        <v>3267.3</v>
      </c>
      <c r="J86" s="20">
        <f t="shared" si="7"/>
        <v>3267.3</v>
      </c>
    </row>
    <row r="87" spans="1:11" ht="38.450000000000003" customHeight="1">
      <c r="A87" s="6"/>
      <c r="B87" s="6">
        <v>601</v>
      </c>
      <c r="C87" s="7" t="s">
        <v>805</v>
      </c>
      <c r="D87" s="7" t="s">
        <v>810</v>
      </c>
      <c r="E87" s="7" t="s">
        <v>818</v>
      </c>
      <c r="F87" s="6"/>
      <c r="G87" s="5" t="s">
        <v>819</v>
      </c>
      <c r="H87" s="21">
        <f>H88</f>
        <v>3267.3</v>
      </c>
      <c r="I87" s="21">
        <f t="shared" si="7"/>
        <v>3267.3</v>
      </c>
      <c r="J87" s="21">
        <f t="shared" si="7"/>
        <v>3267.3</v>
      </c>
    </row>
    <row r="88" spans="1:11" ht="49.9" customHeight="1">
      <c r="A88" s="6"/>
      <c r="B88" s="6">
        <v>601</v>
      </c>
      <c r="C88" s="7" t="s">
        <v>805</v>
      </c>
      <c r="D88" s="7" t="s">
        <v>810</v>
      </c>
      <c r="E88" s="7" t="s">
        <v>820</v>
      </c>
      <c r="F88" s="7"/>
      <c r="G88" s="5" t="s">
        <v>821</v>
      </c>
      <c r="H88" s="21">
        <f>H89</f>
        <v>3267.3</v>
      </c>
      <c r="I88" s="21">
        <f t="shared" si="7"/>
        <v>3267.3</v>
      </c>
      <c r="J88" s="21">
        <f t="shared" si="7"/>
        <v>3267.3</v>
      </c>
    </row>
    <row r="89" spans="1:11" ht="85.15" customHeight="1">
      <c r="A89" s="6"/>
      <c r="B89" s="6">
        <v>601</v>
      </c>
      <c r="C89" s="7" t="s">
        <v>805</v>
      </c>
      <c r="D89" s="7" t="s">
        <v>810</v>
      </c>
      <c r="E89" s="7" t="s">
        <v>871</v>
      </c>
      <c r="F89" s="7"/>
      <c r="G89" s="31" t="s">
        <v>872</v>
      </c>
      <c r="H89" s="21">
        <f>H90</f>
        <v>3267.3</v>
      </c>
      <c r="I89" s="21">
        <f t="shared" si="7"/>
        <v>3267.3</v>
      </c>
      <c r="J89" s="21">
        <f t="shared" si="7"/>
        <v>3267.3</v>
      </c>
    </row>
    <row r="90" spans="1:11" ht="107.45" customHeight="1">
      <c r="A90" s="6"/>
      <c r="B90" s="6">
        <v>601</v>
      </c>
      <c r="C90" s="7" t="s">
        <v>805</v>
      </c>
      <c r="D90" s="7" t="s">
        <v>810</v>
      </c>
      <c r="E90" s="7" t="s">
        <v>871</v>
      </c>
      <c r="F90" s="23" t="s">
        <v>799</v>
      </c>
      <c r="G90" s="24" t="s">
        <v>800</v>
      </c>
      <c r="H90" s="21">
        <v>3267.3</v>
      </c>
      <c r="I90" s="21">
        <v>3267.3</v>
      </c>
      <c r="J90" s="21">
        <v>3267.3</v>
      </c>
    </row>
    <row r="91" spans="1:11" ht="73.150000000000006" customHeight="1">
      <c r="A91" s="6"/>
      <c r="B91" s="6">
        <v>601</v>
      </c>
      <c r="C91" s="27" t="s">
        <v>805</v>
      </c>
      <c r="D91" s="27">
        <v>10</v>
      </c>
      <c r="E91" s="14"/>
      <c r="F91" s="27"/>
      <c r="G91" s="16" t="s">
        <v>873</v>
      </c>
      <c r="H91" s="17">
        <f t="shared" ref="H91:J92" si="8">H92</f>
        <v>7809.0950000000003</v>
      </c>
      <c r="I91" s="17">
        <f t="shared" si="8"/>
        <v>7809.0950000000003</v>
      </c>
      <c r="J91" s="17">
        <f t="shared" si="8"/>
        <v>7809.0950000000003</v>
      </c>
    </row>
    <row r="92" spans="1:11" ht="84" customHeight="1">
      <c r="A92" s="6"/>
      <c r="B92" s="6">
        <v>601</v>
      </c>
      <c r="C92" s="18" t="s">
        <v>805</v>
      </c>
      <c r="D92" s="18">
        <v>10</v>
      </c>
      <c r="E92" s="15" t="s">
        <v>874</v>
      </c>
      <c r="F92" s="18"/>
      <c r="G92" s="19" t="s">
        <v>875</v>
      </c>
      <c r="H92" s="20">
        <f>H93</f>
        <v>7809.0950000000003</v>
      </c>
      <c r="I92" s="20">
        <f t="shared" si="8"/>
        <v>7809.0950000000003</v>
      </c>
      <c r="J92" s="20">
        <f t="shared" si="8"/>
        <v>7809.0950000000003</v>
      </c>
    </row>
    <row r="93" spans="1:11" ht="84" customHeight="1">
      <c r="A93" s="6"/>
      <c r="B93" s="6">
        <v>601</v>
      </c>
      <c r="C93" s="6" t="s">
        <v>805</v>
      </c>
      <c r="D93" s="6">
        <v>10</v>
      </c>
      <c r="E93" s="7" t="s">
        <v>876</v>
      </c>
      <c r="F93" s="6"/>
      <c r="G93" s="5" t="s">
        <v>877</v>
      </c>
      <c r="H93" s="21">
        <f>H94+H97</f>
        <v>7809.0950000000003</v>
      </c>
      <c r="I93" s="21">
        <f>I94+I97</f>
        <v>7809.0950000000003</v>
      </c>
      <c r="J93" s="21">
        <f>J94+J97</f>
        <v>7809.0950000000003</v>
      </c>
    </row>
    <row r="94" spans="1:11" ht="59.45" customHeight="1">
      <c r="A94" s="6"/>
      <c r="B94" s="6">
        <v>601</v>
      </c>
      <c r="C94" s="6" t="s">
        <v>805</v>
      </c>
      <c r="D94" s="6">
        <v>10</v>
      </c>
      <c r="E94" s="7" t="s">
        <v>878</v>
      </c>
      <c r="F94" s="6"/>
      <c r="G94" s="5" t="s">
        <v>879</v>
      </c>
      <c r="H94" s="21">
        <f t="shared" ref="H94:J95" si="9">H95</f>
        <v>500</v>
      </c>
      <c r="I94" s="21">
        <f t="shared" si="9"/>
        <v>500</v>
      </c>
      <c r="J94" s="21">
        <f t="shared" si="9"/>
        <v>500</v>
      </c>
    </row>
    <row r="95" spans="1:11" ht="83.45" customHeight="1">
      <c r="A95" s="6"/>
      <c r="B95" s="6">
        <v>601</v>
      </c>
      <c r="C95" s="6" t="s">
        <v>805</v>
      </c>
      <c r="D95" s="6">
        <v>10</v>
      </c>
      <c r="E95" s="7" t="s">
        <v>880</v>
      </c>
      <c r="F95" s="6"/>
      <c r="G95" s="5" t="s">
        <v>881</v>
      </c>
      <c r="H95" s="21">
        <f t="shared" si="9"/>
        <v>500</v>
      </c>
      <c r="I95" s="21">
        <f t="shared" si="9"/>
        <v>500</v>
      </c>
      <c r="J95" s="21">
        <f t="shared" si="9"/>
        <v>500</v>
      </c>
    </row>
    <row r="96" spans="1:11" ht="48" customHeight="1">
      <c r="A96" s="6"/>
      <c r="B96" s="6">
        <v>601</v>
      </c>
      <c r="C96" s="6" t="s">
        <v>805</v>
      </c>
      <c r="D96" s="6">
        <v>10</v>
      </c>
      <c r="E96" s="7" t="s">
        <v>880</v>
      </c>
      <c r="F96" s="23" t="s">
        <v>807</v>
      </c>
      <c r="G96" s="24" t="s">
        <v>808</v>
      </c>
      <c r="H96" s="21">
        <v>500</v>
      </c>
      <c r="I96" s="21">
        <v>500</v>
      </c>
      <c r="J96" s="21">
        <v>500</v>
      </c>
    </row>
    <row r="97" spans="1:12" ht="96" customHeight="1">
      <c r="A97" s="6"/>
      <c r="B97" s="6">
        <v>601</v>
      </c>
      <c r="C97" s="6" t="s">
        <v>805</v>
      </c>
      <c r="D97" s="6">
        <v>10</v>
      </c>
      <c r="E97" s="7" t="s">
        <v>886</v>
      </c>
      <c r="F97" s="6"/>
      <c r="G97" s="5" t="s">
        <v>887</v>
      </c>
      <c r="H97" s="21">
        <f>H98+H100</f>
        <v>7309.0950000000003</v>
      </c>
      <c r="I97" s="21">
        <f>I98+I100</f>
        <v>7309.0950000000003</v>
      </c>
      <c r="J97" s="21">
        <f>J98+J100</f>
        <v>7309.0950000000003</v>
      </c>
    </row>
    <row r="98" spans="1:12" ht="60" customHeight="1">
      <c r="A98" s="6"/>
      <c r="B98" s="6">
        <v>601</v>
      </c>
      <c r="C98" s="6" t="s">
        <v>805</v>
      </c>
      <c r="D98" s="6">
        <v>10</v>
      </c>
      <c r="E98" s="7" t="s">
        <v>888</v>
      </c>
      <c r="F98" s="6"/>
      <c r="G98" s="5" t="s">
        <v>889</v>
      </c>
      <c r="H98" s="21">
        <f>H99</f>
        <v>339.22800000000001</v>
      </c>
      <c r="I98" s="21">
        <f>I99</f>
        <v>339.22800000000001</v>
      </c>
      <c r="J98" s="21">
        <f>J99</f>
        <v>339.22800000000001</v>
      </c>
    </row>
    <row r="99" spans="1:12" ht="48" customHeight="1">
      <c r="A99" s="6"/>
      <c r="B99" s="6">
        <v>601</v>
      </c>
      <c r="C99" s="6" t="s">
        <v>805</v>
      </c>
      <c r="D99" s="6">
        <v>10</v>
      </c>
      <c r="E99" s="7" t="s">
        <v>888</v>
      </c>
      <c r="F99" s="23" t="s">
        <v>807</v>
      </c>
      <c r="G99" s="24" t="s">
        <v>808</v>
      </c>
      <c r="H99" s="21">
        <v>339.22800000000001</v>
      </c>
      <c r="I99" s="21">
        <v>339.22800000000001</v>
      </c>
      <c r="J99" s="21">
        <v>339.22800000000001</v>
      </c>
    </row>
    <row r="100" spans="1:12" ht="36" customHeight="1">
      <c r="A100" s="6"/>
      <c r="B100" s="6">
        <v>601</v>
      </c>
      <c r="C100" s="6" t="s">
        <v>805</v>
      </c>
      <c r="D100" s="6">
        <v>10</v>
      </c>
      <c r="E100" s="7" t="s">
        <v>890</v>
      </c>
      <c r="F100" s="6"/>
      <c r="G100" s="5" t="s">
        <v>891</v>
      </c>
      <c r="H100" s="21">
        <f>H101</f>
        <v>6969.8670000000002</v>
      </c>
      <c r="I100" s="21">
        <f>I101</f>
        <v>6969.8670000000002</v>
      </c>
      <c r="J100" s="21">
        <f>J101</f>
        <v>6969.8670000000002</v>
      </c>
    </row>
    <row r="101" spans="1:12" ht="106.9" customHeight="1">
      <c r="A101" s="6"/>
      <c r="B101" s="6">
        <v>601</v>
      </c>
      <c r="C101" s="6" t="s">
        <v>805</v>
      </c>
      <c r="D101" s="6">
        <v>10</v>
      </c>
      <c r="E101" s="7" t="s">
        <v>890</v>
      </c>
      <c r="F101" s="23" t="s">
        <v>799</v>
      </c>
      <c r="G101" s="24" t="s">
        <v>800</v>
      </c>
      <c r="H101" s="21">
        <v>6969.8670000000002</v>
      </c>
      <c r="I101" s="21">
        <v>6969.8670000000002</v>
      </c>
      <c r="J101" s="21">
        <v>6969.8670000000002</v>
      </c>
    </row>
    <row r="102" spans="1:12" ht="12" customHeight="1">
      <c r="A102" s="6"/>
      <c r="B102" s="6">
        <v>601</v>
      </c>
      <c r="C102" s="10" t="s">
        <v>810</v>
      </c>
      <c r="D102" s="10" t="s">
        <v>787</v>
      </c>
      <c r="E102" s="44"/>
      <c r="F102" s="6"/>
      <c r="G102" s="11" t="s">
        <v>892</v>
      </c>
      <c r="H102" s="12">
        <f>H123+H103</f>
        <v>78625.508000000002</v>
      </c>
      <c r="I102" s="12">
        <f>I123</f>
        <v>587.96900000000005</v>
      </c>
      <c r="J102" s="12">
        <f>J123</f>
        <v>587.96900000000005</v>
      </c>
    </row>
    <row r="103" spans="1:12" ht="24" customHeight="1">
      <c r="A103" s="6"/>
      <c r="B103" s="6">
        <v>601</v>
      </c>
      <c r="C103" s="27" t="s">
        <v>810</v>
      </c>
      <c r="D103" s="27" t="s">
        <v>907</v>
      </c>
      <c r="E103" s="14"/>
      <c r="F103" s="27"/>
      <c r="G103" s="16" t="s">
        <v>908</v>
      </c>
      <c r="H103" s="12">
        <f t="shared" ref="H103:J104" si="10">H104</f>
        <v>77745.899000000005</v>
      </c>
      <c r="I103" s="12">
        <f t="shared" si="10"/>
        <v>0</v>
      </c>
      <c r="J103" s="12">
        <f t="shared" si="10"/>
        <v>0</v>
      </c>
    </row>
    <row r="104" spans="1:12" ht="84" customHeight="1">
      <c r="A104" s="6"/>
      <c r="B104" s="6">
        <v>601</v>
      </c>
      <c r="C104" s="18" t="s">
        <v>810</v>
      </c>
      <c r="D104" s="18" t="s">
        <v>907</v>
      </c>
      <c r="E104" s="15" t="s">
        <v>895</v>
      </c>
      <c r="F104" s="18"/>
      <c r="G104" s="19" t="s">
        <v>896</v>
      </c>
      <c r="H104" s="20">
        <f t="shared" si="10"/>
        <v>77745.899000000005</v>
      </c>
      <c r="I104" s="20">
        <f t="shared" si="10"/>
        <v>0</v>
      </c>
      <c r="J104" s="20">
        <f t="shared" si="10"/>
        <v>0</v>
      </c>
      <c r="K104" s="21">
        <f>K105</f>
        <v>0</v>
      </c>
      <c r="L104" s="21">
        <f>L105</f>
        <v>0</v>
      </c>
    </row>
    <row r="105" spans="1:12" ht="60" customHeight="1">
      <c r="A105" s="6"/>
      <c r="B105" s="6">
        <v>601</v>
      </c>
      <c r="C105" s="6" t="s">
        <v>810</v>
      </c>
      <c r="D105" s="6" t="s">
        <v>907</v>
      </c>
      <c r="E105" s="7" t="s">
        <v>897</v>
      </c>
      <c r="F105" s="6"/>
      <c r="G105" s="5" t="s">
        <v>909</v>
      </c>
      <c r="H105" s="21">
        <f>H106+H109+H116</f>
        <v>77745.899000000005</v>
      </c>
      <c r="I105" s="21">
        <f>I106+I109+I116</f>
        <v>0</v>
      </c>
      <c r="J105" s="21">
        <f>J106+J109+J116</f>
        <v>0</v>
      </c>
    </row>
    <row r="106" spans="1:12" ht="60" customHeight="1">
      <c r="A106" s="6"/>
      <c r="B106" s="6">
        <v>601</v>
      </c>
      <c r="C106" s="6" t="s">
        <v>810</v>
      </c>
      <c r="D106" s="6" t="s">
        <v>907</v>
      </c>
      <c r="E106" s="7" t="s">
        <v>910</v>
      </c>
      <c r="F106" s="6"/>
      <c r="G106" s="5" t="s">
        <v>911</v>
      </c>
      <c r="H106" s="21">
        <f t="shared" ref="H106:J107" si="11">H107</f>
        <v>1481.6669999999999</v>
      </c>
      <c r="I106" s="21">
        <f t="shared" si="11"/>
        <v>0</v>
      </c>
      <c r="J106" s="21">
        <f t="shared" si="11"/>
        <v>0</v>
      </c>
    </row>
    <row r="107" spans="1:12" ht="24" customHeight="1">
      <c r="A107" s="6"/>
      <c r="B107" s="6">
        <v>601</v>
      </c>
      <c r="C107" s="6" t="s">
        <v>810</v>
      </c>
      <c r="D107" s="6" t="s">
        <v>907</v>
      </c>
      <c r="E107" s="28" t="s">
        <v>733</v>
      </c>
      <c r="F107" s="6"/>
      <c r="G107" s="5" t="s">
        <v>915</v>
      </c>
      <c r="H107" s="21">
        <f t="shared" si="11"/>
        <v>1481.6669999999999</v>
      </c>
      <c r="I107" s="21">
        <f t="shared" si="11"/>
        <v>0</v>
      </c>
      <c r="J107" s="21">
        <f t="shared" si="11"/>
        <v>0</v>
      </c>
    </row>
    <row r="108" spans="1:12" ht="48" customHeight="1">
      <c r="A108" s="6"/>
      <c r="B108" s="6">
        <v>601</v>
      </c>
      <c r="C108" s="6" t="s">
        <v>810</v>
      </c>
      <c r="D108" s="6" t="s">
        <v>907</v>
      </c>
      <c r="E108" s="28" t="s">
        <v>733</v>
      </c>
      <c r="F108" s="23" t="s">
        <v>807</v>
      </c>
      <c r="G108" s="24" t="s">
        <v>808</v>
      </c>
      <c r="H108" s="21">
        <v>1481.6669999999999</v>
      </c>
      <c r="I108" s="21">
        <f>I116</f>
        <v>0</v>
      </c>
      <c r="J108" s="21">
        <f>J116</f>
        <v>0</v>
      </c>
    </row>
    <row r="109" spans="1:12" ht="36" customHeight="1">
      <c r="A109" s="6"/>
      <c r="B109" s="6">
        <v>601</v>
      </c>
      <c r="C109" s="6" t="s">
        <v>810</v>
      </c>
      <c r="D109" s="6" t="s">
        <v>907</v>
      </c>
      <c r="E109" s="34" t="s">
        <v>916</v>
      </c>
      <c r="F109" s="6"/>
      <c r="G109" s="5" t="s">
        <v>917</v>
      </c>
      <c r="H109" s="21">
        <f>H110+H112+H114</f>
        <v>50677.14</v>
      </c>
      <c r="I109" s="21">
        <f>I110+I112+I114</f>
        <v>0</v>
      </c>
      <c r="J109" s="21">
        <f>J110+J112+J114</f>
        <v>0</v>
      </c>
    </row>
    <row r="110" spans="1:12" ht="60" customHeight="1">
      <c r="A110" s="6"/>
      <c r="B110" s="6">
        <v>601</v>
      </c>
      <c r="C110" s="6" t="s">
        <v>810</v>
      </c>
      <c r="D110" s="6" t="s">
        <v>907</v>
      </c>
      <c r="E110" s="34" t="s">
        <v>711</v>
      </c>
      <c r="F110" s="6"/>
      <c r="G110" s="5" t="s">
        <v>918</v>
      </c>
      <c r="H110" s="21">
        <f>H111</f>
        <v>41759.593999999997</v>
      </c>
      <c r="I110" s="21">
        <f>I111</f>
        <v>0</v>
      </c>
      <c r="J110" s="21">
        <f>J111</f>
        <v>0</v>
      </c>
    </row>
    <row r="111" spans="1:12" ht="48" customHeight="1">
      <c r="A111" s="6"/>
      <c r="B111" s="6">
        <v>601</v>
      </c>
      <c r="C111" s="6" t="s">
        <v>810</v>
      </c>
      <c r="D111" s="6" t="s">
        <v>907</v>
      </c>
      <c r="E111" s="34" t="s">
        <v>711</v>
      </c>
      <c r="F111" s="23" t="s">
        <v>807</v>
      </c>
      <c r="G111" s="24" t="s">
        <v>808</v>
      </c>
      <c r="H111" s="21">
        <v>41759.593999999997</v>
      </c>
      <c r="I111" s="21">
        <v>0</v>
      </c>
      <c r="J111" s="21">
        <v>0</v>
      </c>
    </row>
    <row r="112" spans="1:12" ht="60" customHeight="1">
      <c r="A112" s="6"/>
      <c r="B112" s="6">
        <v>601</v>
      </c>
      <c r="C112" s="6" t="s">
        <v>810</v>
      </c>
      <c r="D112" s="6" t="s">
        <v>907</v>
      </c>
      <c r="E112" s="34" t="s">
        <v>712</v>
      </c>
      <c r="F112" s="6"/>
      <c r="G112" s="5" t="s">
        <v>919</v>
      </c>
      <c r="H112" s="21">
        <f>H113</f>
        <v>4639.9549999999999</v>
      </c>
      <c r="I112" s="21">
        <f>I113</f>
        <v>0</v>
      </c>
      <c r="J112" s="21">
        <f>J113</f>
        <v>0</v>
      </c>
    </row>
    <row r="113" spans="1:12" ht="48" customHeight="1">
      <c r="A113" s="6"/>
      <c r="B113" s="6">
        <v>601</v>
      </c>
      <c r="C113" s="6" t="s">
        <v>810</v>
      </c>
      <c r="D113" s="6" t="s">
        <v>907</v>
      </c>
      <c r="E113" s="34" t="s">
        <v>712</v>
      </c>
      <c r="F113" s="23" t="s">
        <v>807</v>
      </c>
      <c r="G113" s="24" t="s">
        <v>808</v>
      </c>
      <c r="H113" s="21">
        <v>4639.9549999999999</v>
      </c>
      <c r="I113" s="21">
        <v>0</v>
      </c>
      <c r="J113" s="21">
        <v>0</v>
      </c>
    </row>
    <row r="114" spans="1:12" ht="36" customHeight="1">
      <c r="A114" s="6"/>
      <c r="B114" s="6">
        <v>601</v>
      </c>
      <c r="C114" s="6" t="s">
        <v>810</v>
      </c>
      <c r="D114" s="6" t="s">
        <v>907</v>
      </c>
      <c r="E114" s="34" t="s">
        <v>713</v>
      </c>
      <c r="F114" s="6"/>
      <c r="G114" s="5" t="s">
        <v>920</v>
      </c>
      <c r="H114" s="21">
        <f>H115</f>
        <v>4277.5910000000003</v>
      </c>
      <c r="I114" s="21">
        <f>I115</f>
        <v>0</v>
      </c>
      <c r="J114" s="21">
        <f>J115</f>
        <v>0</v>
      </c>
    </row>
    <row r="115" spans="1:12" ht="48" customHeight="1">
      <c r="A115" s="6"/>
      <c r="B115" s="6">
        <v>601</v>
      </c>
      <c r="C115" s="6" t="s">
        <v>810</v>
      </c>
      <c r="D115" s="6" t="s">
        <v>907</v>
      </c>
      <c r="E115" s="34" t="s">
        <v>713</v>
      </c>
      <c r="F115" s="23" t="s">
        <v>807</v>
      </c>
      <c r="G115" s="24" t="s">
        <v>808</v>
      </c>
      <c r="H115" s="21">
        <v>4277.5910000000003</v>
      </c>
      <c r="I115" s="21">
        <v>0</v>
      </c>
      <c r="J115" s="21">
        <v>0</v>
      </c>
    </row>
    <row r="116" spans="1:12" ht="72.599999999999994" customHeight="1">
      <c r="A116" s="6"/>
      <c r="B116" s="6">
        <v>601</v>
      </c>
      <c r="C116" s="6" t="s">
        <v>810</v>
      </c>
      <c r="D116" s="6" t="s">
        <v>907</v>
      </c>
      <c r="E116" s="34" t="s">
        <v>921</v>
      </c>
      <c r="F116" s="6"/>
      <c r="G116" s="5" t="s">
        <v>922</v>
      </c>
      <c r="H116" s="21">
        <f>H117+H119+H121</f>
        <v>25587.092000000001</v>
      </c>
      <c r="I116" s="21">
        <f>I117+I119+I121</f>
        <v>0</v>
      </c>
      <c r="J116" s="21">
        <f>J117+J119+J121</f>
        <v>0</v>
      </c>
    </row>
    <row r="117" spans="1:12" ht="93.6" customHeight="1">
      <c r="A117" s="6"/>
      <c r="B117" s="6">
        <v>601</v>
      </c>
      <c r="C117" s="6" t="s">
        <v>810</v>
      </c>
      <c r="D117" s="6" t="s">
        <v>907</v>
      </c>
      <c r="E117" s="34" t="s">
        <v>714</v>
      </c>
      <c r="F117" s="6"/>
      <c r="G117" s="5" t="s">
        <v>923</v>
      </c>
      <c r="H117" s="21">
        <f>H118</f>
        <v>22545.9</v>
      </c>
      <c r="I117" s="21">
        <f>I118</f>
        <v>0</v>
      </c>
      <c r="J117" s="21">
        <f>J118</f>
        <v>0</v>
      </c>
    </row>
    <row r="118" spans="1:12" ht="48" customHeight="1">
      <c r="A118" s="6"/>
      <c r="B118" s="6">
        <v>601</v>
      </c>
      <c r="C118" s="6" t="s">
        <v>810</v>
      </c>
      <c r="D118" s="6" t="s">
        <v>907</v>
      </c>
      <c r="E118" s="34" t="s">
        <v>714</v>
      </c>
      <c r="F118" s="23" t="s">
        <v>807</v>
      </c>
      <c r="G118" s="24" t="s">
        <v>808</v>
      </c>
      <c r="H118" s="21">
        <v>22545.9</v>
      </c>
      <c r="I118" s="21">
        <v>0</v>
      </c>
      <c r="J118" s="21">
        <v>0</v>
      </c>
    </row>
    <row r="119" spans="1:12" ht="106.15" customHeight="1">
      <c r="A119" s="6"/>
      <c r="B119" s="6">
        <v>601</v>
      </c>
      <c r="C119" s="6" t="s">
        <v>810</v>
      </c>
      <c r="D119" s="6" t="s">
        <v>907</v>
      </c>
      <c r="E119" s="34" t="s">
        <v>715</v>
      </c>
      <c r="F119" s="6"/>
      <c r="G119" s="5" t="s">
        <v>924</v>
      </c>
      <c r="H119" s="21">
        <f>H120</f>
        <v>2505.1</v>
      </c>
      <c r="I119" s="21">
        <f>I120</f>
        <v>0</v>
      </c>
      <c r="J119" s="21">
        <f>J120</f>
        <v>0</v>
      </c>
    </row>
    <row r="120" spans="1:12" ht="48" customHeight="1">
      <c r="A120" s="6"/>
      <c r="B120" s="6">
        <v>601</v>
      </c>
      <c r="C120" s="6" t="s">
        <v>810</v>
      </c>
      <c r="D120" s="6" t="s">
        <v>907</v>
      </c>
      <c r="E120" s="34" t="s">
        <v>715</v>
      </c>
      <c r="F120" s="23" t="s">
        <v>807</v>
      </c>
      <c r="G120" s="24" t="s">
        <v>808</v>
      </c>
      <c r="H120" s="21">
        <v>2505.1</v>
      </c>
      <c r="I120" s="21">
        <v>0</v>
      </c>
      <c r="J120" s="21">
        <v>0</v>
      </c>
    </row>
    <row r="121" spans="1:12" ht="83.45" customHeight="1">
      <c r="A121" s="6"/>
      <c r="B121" s="6">
        <v>601</v>
      </c>
      <c r="C121" s="6" t="s">
        <v>810</v>
      </c>
      <c r="D121" s="6" t="s">
        <v>907</v>
      </c>
      <c r="E121" s="34" t="s">
        <v>734</v>
      </c>
      <c r="F121" s="6"/>
      <c r="G121" s="5" t="s">
        <v>925</v>
      </c>
      <c r="H121" s="21">
        <f>H122</f>
        <v>536.09199999999998</v>
      </c>
      <c r="I121" s="21">
        <f>I122</f>
        <v>0</v>
      </c>
      <c r="J121" s="21">
        <f>J122</f>
        <v>0</v>
      </c>
    </row>
    <row r="122" spans="1:12" ht="48" customHeight="1">
      <c r="A122" s="6"/>
      <c r="B122" s="6">
        <v>601</v>
      </c>
      <c r="C122" s="6" t="s">
        <v>810</v>
      </c>
      <c r="D122" s="6" t="s">
        <v>907</v>
      </c>
      <c r="E122" s="34" t="s">
        <v>734</v>
      </c>
      <c r="F122" s="23" t="s">
        <v>807</v>
      </c>
      <c r="G122" s="24" t="s">
        <v>808</v>
      </c>
      <c r="H122" s="21">
        <v>536.09199999999998</v>
      </c>
      <c r="I122" s="21">
        <v>0</v>
      </c>
      <c r="J122" s="21">
        <v>0</v>
      </c>
    </row>
    <row r="123" spans="1:12" ht="36" customHeight="1">
      <c r="A123" s="6"/>
      <c r="B123" s="6">
        <v>601</v>
      </c>
      <c r="C123" s="27" t="s">
        <v>810</v>
      </c>
      <c r="D123" s="27" t="s">
        <v>770</v>
      </c>
      <c r="E123" s="14"/>
      <c r="F123" s="27"/>
      <c r="G123" s="16" t="s">
        <v>7</v>
      </c>
      <c r="H123" s="17">
        <f t="shared" ref="H123:J124" si="12">H124</f>
        <v>879.60899999999992</v>
      </c>
      <c r="I123" s="17">
        <f t="shared" si="12"/>
        <v>587.96900000000005</v>
      </c>
      <c r="J123" s="17">
        <f t="shared" si="12"/>
        <v>587.96900000000005</v>
      </c>
      <c r="K123" s="2">
        <v>2273.0639999999999</v>
      </c>
      <c r="L123" s="13">
        <f>K123-H123</f>
        <v>1393.4549999999999</v>
      </c>
    </row>
    <row r="124" spans="1:12" ht="60" customHeight="1">
      <c r="A124" s="6"/>
      <c r="B124" s="6">
        <v>601</v>
      </c>
      <c r="C124" s="18" t="s">
        <v>810</v>
      </c>
      <c r="D124" s="18">
        <v>12</v>
      </c>
      <c r="E124" s="38" t="s">
        <v>8</v>
      </c>
      <c r="F124" s="18"/>
      <c r="G124" s="19" t="s">
        <v>9</v>
      </c>
      <c r="H124" s="20">
        <f t="shared" si="12"/>
        <v>879.60899999999992</v>
      </c>
      <c r="I124" s="20">
        <f t="shared" si="12"/>
        <v>587.96900000000005</v>
      </c>
      <c r="J124" s="20">
        <f t="shared" si="12"/>
        <v>587.96900000000005</v>
      </c>
    </row>
    <row r="125" spans="1:12" ht="48.6" customHeight="1">
      <c r="A125" s="6"/>
      <c r="B125" s="6">
        <v>601</v>
      </c>
      <c r="C125" s="6" t="s">
        <v>810</v>
      </c>
      <c r="D125" s="6">
        <v>12</v>
      </c>
      <c r="E125" s="34" t="s">
        <v>10</v>
      </c>
      <c r="F125" s="6"/>
      <c r="G125" s="5" t="s">
        <v>11</v>
      </c>
      <c r="H125" s="21">
        <f>H126+H139</f>
        <v>879.60899999999992</v>
      </c>
      <c r="I125" s="21">
        <f>I126+I139</f>
        <v>587.96900000000005</v>
      </c>
      <c r="J125" s="21">
        <f>J126+J139</f>
        <v>587.96900000000005</v>
      </c>
    </row>
    <row r="126" spans="1:12" ht="24" customHeight="1">
      <c r="A126" s="6"/>
      <c r="B126" s="6">
        <v>601</v>
      </c>
      <c r="C126" s="6" t="s">
        <v>810</v>
      </c>
      <c r="D126" s="6">
        <v>12</v>
      </c>
      <c r="E126" s="34" t="s">
        <v>12</v>
      </c>
      <c r="F126" s="6"/>
      <c r="G126" s="5" t="s">
        <v>13</v>
      </c>
      <c r="H126" s="21">
        <f>H127+H129+H131+H133+H135+H137</f>
        <v>635.40099999999995</v>
      </c>
      <c r="I126" s="21">
        <f>I127+I129+I131+I133+I135+I137</f>
        <v>343.83</v>
      </c>
      <c r="J126" s="21">
        <f>J127+J129+J131+J133+J135+J137</f>
        <v>343.83</v>
      </c>
      <c r="K126" s="21">
        <f>K127+K129+K131+K133+K135+K137</f>
        <v>0</v>
      </c>
      <c r="L126" s="21">
        <f>L127+L129+L131+L133+L135+L137</f>
        <v>0</v>
      </c>
    </row>
    <row r="127" spans="1:12" ht="46.15" customHeight="1">
      <c r="A127" s="6"/>
      <c r="B127" s="6">
        <v>601</v>
      </c>
      <c r="C127" s="6" t="s">
        <v>810</v>
      </c>
      <c r="D127" s="6">
        <v>12</v>
      </c>
      <c r="E127" s="34" t="s">
        <v>14</v>
      </c>
      <c r="F127" s="6"/>
      <c r="G127" s="5" t="s">
        <v>15</v>
      </c>
      <c r="H127" s="21">
        <f>H128</f>
        <v>90</v>
      </c>
      <c r="I127" s="21">
        <f>I128</f>
        <v>90</v>
      </c>
      <c r="J127" s="21">
        <f>J128</f>
        <v>90</v>
      </c>
    </row>
    <row r="128" spans="1:12" ht="48" customHeight="1">
      <c r="A128" s="6"/>
      <c r="B128" s="6">
        <v>601</v>
      </c>
      <c r="C128" s="6" t="s">
        <v>810</v>
      </c>
      <c r="D128" s="6">
        <v>12</v>
      </c>
      <c r="E128" s="34" t="s">
        <v>14</v>
      </c>
      <c r="F128" s="23" t="s">
        <v>807</v>
      </c>
      <c r="G128" s="24" t="s">
        <v>808</v>
      </c>
      <c r="H128" s="21">
        <v>90</v>
      </c>
      <c r="I128" s="21">
        <v>90</v>
      </c>
      <c r="J128" s="21">
        <v>90</v>
      </c>
    </row>
    <row r="129" spans="1:10" ht="48" customHeight="1">
      <c r="A129" s="6"/>
      <c r="B129" s="6">
        <v>601</v>
      </c>
      <c r="C129" s="6" t="s">
        <v>810</v>
      </c>
      <c r="D129" s="6">
        <v>12</v>
      </c>
      <c r="E129" s="34" t="s">
        <v>16</v>
      </c>
      <c r="F129" s="6"/>
      <c r="G129" s="5" t="s">
        <v>17</v>
      </c>
      <c r="H129" s="21">
        <f>H130</f>
        <v>29.38</v>
      </c>
      <c r="I129" s="21">
        <f>I130</f>
        <v>29.38</v>
      </c>
      <c r="J129" s="21">
        <f>J130</f>
        <v>29.38</v>
      </c>
    </row>
    <row r="130" spans="1:10" ht="48" customHeight="1">
      <c r="A130" s="6"/>
      <c r="B130" s="6">
        <v>601</v>
      </c>
      <c r="C130" s="6" t="s">
        <v>810</v>
      </c>
      <c r="D130" s="6">
        <v>12</v>
      </c>
      <c r="E130" s="34" t="s">
        <v>16</v>
      </c>
      <c r="F130" s="23" t="s">
        <v>807</v>
      </c>
      <c r="G130" s="24" t="s">
        <v>808</v>
      </c>
      <c r="H130" s="21">
        <v>29.38</v>
      </c>
      <c r="I130" s="21">
        <v>29.38</v>
      </c>
      <c r="J130" s="21">
        <v>29.38</v>
      </c>
    </row>
    <row r="131" spans="1:10" ht="48" customHeight="1">
      <c r="A131" s="6"/>
      <c r="B131" s="6">
        <v>601</v>
      </c>
      <c r="C131" s="6" t="s">
        <v>810</v>
      </c>
      <c r="D131" s="6">
        <v>12</v>
      </c>
      <c r="E131" s="34" t="s">
        <v>18</v>
      </c>
      <c r="F131" s="6"/>
      <c r="G131" s="5" t="s">
        <v>19</v>
      </c>
      <c r="H131" s="21">
        <f>H132</f>
        <v>96.2</v>
      </c>
      <c r="I131" s="21">
        <f>I132</f>
        <v>96.2</v>
      </c>
      <c r="J131" s="21">
        <f>J132</f>
        <v>96.2</v>
      </c>
    </row>
    <row r="132" spans="1:10" ht="48" customHeight="1">
      <c r="A132" s="6"/>
      <c r="B132" s="6">
        <v>601</v>
      </c>
      <c r="C132" s="6" t="s">
        <v>810</v>
      </c>
      <c r="D132" s="6">
        <v>12</v>
      </c>
      <c r="E132" s="34" t="s">
        <v>18</v>
      </c>
      <c r="F132" s="23" t="s">
        <v>807</v>
      </c>
      <c r="G132" s="24" t="s">
        <v>808</v>
      </c>
      <c r="H132" s="21">
        <v>96.2</v>
      </c>
      <c r="I132" s="21">
        <v>96.2</v>
      </c>
      <c r="J132" s="21">
        <v>96.2</v>
      </c>
    </row>
    <row r="133" spans="1:10" ht="48" customHeight="1">
      <c r="A133" s="6"/>
      <c r="B133" s="6">
        <v>601</v>
      </c>
      <c r="C133" s="6" t="s">
        <v>810</v>
      </c>
      <c r="D133" s="6">
        <v>12</v>
      </c>
      <c r="E133" s="34" t="s">
        <v>20</v>
      </c>
      <c r="F133" s="6"/>
      <c r="G133" s="5" t="s">
        <v>21</v>
      </c>
      <c r="H133" s="21">
        <f>H134</f>
        <v>28.25</v>
      </c>
      <c r="I133" s="21">
        <f>I134</f>
        <v>28.25</v>
      </c>
      <c r="J133" s="21">
        <f>J134</f>
        <v>28.25</v>
      </c>
    </row>
    <row r="134" spans="1:10" ht="26.45" customHeight="1">
      <c r="A134" s="6"/>
      <c r="B134" s="6">
        <v>601</v>
      </c>
      <c r="C134" s="6" t="s">
        <v>810</v>
      </c>
      <c r="D134" s="6">
        <v>12</v>
      </c>
      <c r="E134" s="34" t="s">
        <v>20</v>
      </c>
      <c r="F134" s="23">
        <v>300</v>
      </c>
      <c r="G134" s="24" t="s">
        <v>809</v>
      </c>
      <c r="H134" s="21">
        <v>28.25</v>
      </c>
      <c r="I134" s="21">
        <v>28.25</v>
      </c>
      <c r="J134" s="21">
        <v>28.25</v>
      </c>
    </row>
    <row r="135" spans="1:10" ht="36.6" customHeight="1">
      <c r="A135" s="6"/>
      <c r="B135" s="6">
        <v>601</v>
      </c>
      <c r="C135" s="6" t="s">
        <v>810</v>
      </c>
      <c r="D135" s="6">
        <v>12</v>
      </c>
      <c r="E135" s="34" t="s">
        <v>22</v>
      </c>
      <c r="F135" s="6"/>
      <c r="G135" s="5" t="s">
        <v>23</v>
      </c>
      <c r="H135" s="21">
        <f>H136</f>
        <v>99.930999999999997</v>
      </c>
      <c r="I135" s="21">
        <f>I136</f>
        <v>100</v>
      </c>
      <c r="J135" s="21">
        <f>J136</f>
        <v>100</v>
      </c>
    </row>
    <row r="136" spans="1:10" ht="48" customHeight="1">
      <c r="A136" s="6"/>
      <c r="B136" s="6">
        <v>601</v>
      </c>
      <c r="C136" s="6" t="s">
        <v>810</v>
      </c>
      <c r="D136" s="6">
        <v>12</v>
      </c>
      <c r="E136" s="34" t="s">
        <v>22</v>
      </c>
      <c r="F136" s="23" t="s">
        <v>807</v>
      </c>
      <c r="G136" s="24" t="s">
        <v>808</v>
      </c>
      <c r="H136" s="21">
        <v>99.930999999999997</v>
      </c>
      <c r="I136" s="21">
        <v>100</v>
      </c>
      <c r="J136" s="21">
        <v>100</v>
      </c>
    </row>
    <row r="137" spans="1:10" ht="36" customHeight="1">
      <c r="A137" s="6"/>
      <c r="B137" s="6">
        <v>601</v>
      </c>
      <c r="C137" s="6" t="s">
        <v>810</v>
      </c>
      <c r="D137" s="6">
        <v>12</v>
      </c>
      <c r="E137" s="34" t="s">
        <v>687</v>
      </c>
      <c r="F137" s="6"/>
      <c r="G137" s="5" t="s">
        <v>688</v>
      </c>
      <c r="H137" s="21">
        <f>H138</f>
        <v>291.64</v>
      </c>
      <c r="I137" s="21">
        <f>I138</f>
        <v>0</v>
      </c>
      <c r="J137" s="21">
        <f>J138</f>
        <v>0</v>
      </c>
    </row>
    <row r="138" spans="1:10" ht="48" customHeight="1">
      <c r="A138" s="6"/>
      <c r="B138" s="6">
        <v>601</v>
      </c>
      <c r="C138" s="6" t="s">
        <v>810</v>
      </c>
      <c r="D138" s="6">
        <v>12</v>
      </c>
      <c r="E138" s="34" t="s">
        <v>687</v>
      </c>
      <c r="F138" s="23" t="s">
        <v>807</v>
      </c>
      <c r="G138" s="24" t="s">
        <v>808</v>
      </c>
      <c r="H138" s="21">
        <v>291.64</v>
      </c>
      <c r="I138" s="21">
        <v>0</v>
      </c>
      <c r="J138" s="21">
        <v>0</v>
      </c>
    </row>
    <row r="139" spans="1:10" ht="60" customHeight="1">
      <c r="A139" s="6"/>
      <c r="B139" s="6">
        <v>601</v>
      </c>
      <c r="C139" s="6" t="s">
        <v>810</v>
      </c>
      <c r="D139" s="6">
        <v>12</v>
      </c>
      <c r="E139" s="34" t="s">
        <v>24</v>
      </c>
      <c r="F139" s="6"/>
      <c r="G139" s="5" t="s">
        <v>25</v>
      </c>
      <c r="H139" s="21">
        <f>H140+H142+H145</f>
        <v>244.208</v>
      </c>
      <c r="I139" s="21">
        <f>I140+I142+I145</f>
        <v>244.13900000000001</v>
      </c>
      <c r="J139" s="21">
        <f>J140+J142+J145</f>
        <v>244.13900000000001</v>
      </c>
    </row>
    <row r="140" spans="1:10" ht="24" customHeight="1">
      <c r="A140" s="6"/>
      <c r="B140" s="6">
        <v>601</v>
      </c>
      <c r="C140" s="6" t="s">
        <v>810</v>
      </c>
      <c r="D140" s="6">
        <v>12</v>
      </c>
      <c r="E140" s="34" t="s">
        <v>26</v>
      </c>
      <c r="F140" s="6"/>
      <c r="G140" s="5" t="s">
        <v>27</v>
      </c>
      <c r="H140" s="21">
        <f>H141</f>
        <v>1.208</v>
      </c>
      <c r="I140" s="21">
        <f>I141</f>
        <v>1.139</v>
      </c>
      <c r="J140" s="21">
        <f>J141</f>
        <v>1.139</v>
      </c>
    </row>
    <row r="141" spans="1:10" ht="48" customHeight="1">
      <c r="A141" s="6"/>
      <c r="B141" s="6">
        <v>601</v>
      </c>
      <c r="C141" s="6" t="s">
        <v>810</v>
      </c>
      <c r="D141" s="6">
        <v>12</v>
      </c>
      <c r="E141" s="34" t="s">
        <v>26</v>
      </c>
      <c r="F141" s="23" t="s">
        <v>807</v>
      </c>
      <c r="G141" s="24" t="s">
        <v>808</v>
      </c>
      <c r="H141" s="21">
        <v>1.208</v>
      </c>
      <c r="I141" s="21">
        <v>1.139</v>
      </c>
      <c r="J141" s="21">
        <v>1.139</v>
      </c>
    </row>
    <row r="142" spans="1:10" ht="108" customHeight="1">
      <c r="A142" s="6"/>
      <c r="B142" s="6">
        <v>601</v>
      </c>
      <c r="C142" s="6" t="s">
        <v>810</v>
      </c>
      <c r="D142" s="6">
        <v>12</v>
      </c>
      <c r="E142" s="34" t="s">
        <v>28</v>
      </c>
      <c r="F142" s="6"/>
      <c r="G142" s="5" t="s">
        <v>29</v>
      </c>
      <c r="H142" s="21">
        <f>H143</f>
        <v>20</v>
      </c>
      <c r="I142" s="21">
        <f>I143</f>
        <v>20</v>
      </c>
      <c r="J142" s="21">
        <f>J143</f>
        <v>20</v>
      </c>
    </row>
    <row r="143" spans="1:10" ht="48" customHeight="1">
      <c r="A143" s="6"/>
      <c r="B143" s="6">
        <v>601</v>
      </c>
      <c r="C143" s="6" t="s">
        <v>810</v>
      </c>
      <c r="D143" s="6">
        <v>12</v>
      </c>
      <c r="E143" s="34" t="s">
        <v>28</v>
      </c>
      <c r="F143" s="23" t="s">
        <v>807</v>
      </c>
      <c r="G143" s="24" t="s">
        <v>808</v>
      </c>
      <c r="H143" s="21">
        <v>20</v>
      </c>
      <c r="I143" s="21">
        <v>20</v>
      </c>
      <c r="J143" s="21">
        <v>20</v>
      </c>
    </row>
    <row r="144" spans="1:10" ht="38.450000000000003" customHeight="1">
      <c r="A144" s="6"/>
      <c r="B144" s="6">
        <v>601</v>
      </c>
      <c r="C144" s="6" t="s">
        <v>810</v>
      </c>
      <c r="D144" s="6">
        <v>12</v>
      </c>
      <c r="E144" s="34" t="s">
        <v>30</v>
      </c>
      <c r="F144" s="6"/>
      <c r="G144" s="5" t="s">
        <v>31</v>
      </c>
      <c r="H144" s="21">
        <f>H145</f>
        <v>223</v>
      </c>
      <c r="I144" s="21">
        <f>I145</f>
        <v>223</v>
      </c>
      <c r="J144" s="21">
        <f>J145</f>
        <v>223</v>
      </c>
    </row>
    <row r="145" spans="1:12" ht="51.75" customHeight="1">
      <c r="A145" s="6"/>
      <c r="B145" s="6">
        <v>601</v>
      </c>
      <c r="C145" s="6" t="s">
        <v>810</v>
      </c>
      <c r="D145" s="6">
        <v>12</v>
      </c>
      <c r="E145" s="34" t="s">
        <v>30</v>
      </c>
      <c r="F145" s="23" t="s">
        <v>807</v>
      </c>
      <c r="G145" s="24" t="s">
        <v>808</v>
      </c>
      <c r="H145" s="21">
        <v>223</v>
      </c>
      <c r="I145" s="21">
        <v>223</v>
      </c>
      <c r="J145" s="21">
        <v>223</v>
      </c>
    </row>
    <row r="146" spans="1:12" ht="24" customHeight="1">
      <c r="A146" s="6"/>
      <c r="B146" s="6">
        <v>601</v>
      </c>
      <c r="C146" s="44" t="s">
        <v>816</v>
      </c>
      <c r="D146" s="44" t="s">
        <v>787</v>
      </c>
      <c r="E146" s="50"/>
      <c r="F146" s="10"/>
      <c r="G146" s="11" t="s">
        <v>36</v>
      </c>
      <c r="H146" s="12">
        <f>H147+H153+H186</f>
        <v>432176.49900000001</v>
      </c>
      <c r="I146" s="12">
        <f>I147+I153+I186</f>
        <v>178564.38699999996</v>
      </c>
      <c r="J146" s="12">
        <f>J147+J153+J186</f>
        <v>179242.35699999996</v>
      </c>
    </row>
    <row r="147" spans="1:12" ht="12" customHeight="1">
      <c r="A147" s="6"/>
      <c r="B147" s="6">
        <v>601</v>
      </c>
      <c r="C147" s="14" t="s">
        <v>816</v>
      </c>
      <c r="D147" s="14" t="s">
        <v>786</v>
      </c>
      <c r="E147" s="51"/>
      <c r="F147" s="14"/>
      <c r="G147" s="16" t="s">
        <v>37</v>
      </c>
      <c r="H147" s="17">
        <f>H148</f>
        <v>3384.5239999999999</v>
      </c>
      <c r="I147" s="17">
        <f>I148</f>
        <v>0</v>
      </c>
      <c r="J147" s="17">
        <f>J148</f>
        <v>0</v>
      </c>
      <c r="K147" s="2">
        <v>13987.245000000001</v>
      </c>
      <c r="L147" s="13">
        <f>K147-H147</f>
        <v>10602.721000000001</v>
      </c>
    </row>
    <row r="148" spans="1:12" ht="96" customHeight="1">
      <c r="A148" s="6"/>
      <c r="B148" s="6">
        <v>601</v>
      </c>
      <c r="C148" s="15" t="s">
        <v>816</v>
      </c>
      <c r="D148" s="15" t="s">
        <v>786</v>
      </c>
      <c r="E148" s="38" t="s">
        <v>38</v>
      </c>
      <c r="F148" s="18"/>
      <c r="G148" s="19" t="s">
        <v>39</v>
      </c>
      <c r="H148" s="20">
        <f t="shared" ref="H148:J150" si="13">H149</f>
        <v>3384.5239999999999</v>
      </c>
      <c r="I148" s="20">
        <f t="shared" si="13"/>
        <v>0</v>
      </c>
      <c r="J148" s="20">
        <f t="shared" si="13"/>
        <v>0</v>
      </c>
    </row>
    <row r="149" spans="1:12" ht="84" customHeight="1">
      <c r="A149" s="6"/>
      <c r="B149" s="6">
        <v>601</v>
      </c>
      <c r="C149" s="7" t="s">
        <v>816</v>
      </c>
      <c r="D149" s="7" t="s">
        <v>786</v>
      </c>
      <c r="E149" s="34" t="s">
        <v>40</v>
      </c>
      <c r="F149" s="6"/>
      <c r="G149" s="5" t="s">
        <v>41</v>
      </c>
      <c r="H149" s="21">
        <f>H150</f>
        <v>3384.5239999999999</v>
      </c>
      <c r="I149" s="21">
        <f t="shared" si="13"/>
        <v>0</v>
      </c>
      <c r="J149" s="21">
        <f t="shared" si="13"/>
        <v>0</v>
      </c>
    </row>
    <row r="150" spans="1:12" ht="48" customHeight="1">
      <c r="A150" s="6"/>
      <c r="B150" s="6">
        <v>601</v>
      </c>
      <c r="C150" s="7" t="s">
        <v>816</v>
      </c>
      <c r="D150" s="7" t="s">
        <v>786</v>
      </c>
      <c r="E150" s="34" t="s">
        <v>42</v>
      </c>
      <c r="F150" s="6"/>
      <c r="G150" s="5" t="s">
        <v>43</v>
      </c>
      <c r="H150" s="21">
        <f>H151</f>
        <v>3384.5239999999999</v>
      </c>
      <c r="I150" s="21">
        <f t="shared" si="13"/>
        <v>0</v>
      </c>
      <c r="J150" s="21">
        <f t="shared" si="13"/>
        <v>0</v>
      </c>
    </row>
    <row r="151" spans="1:12" ht="59.45" customHeight="1">
      <c r="A151" s="6"/>
      <c r="B151" s="6">
        <v>601</v>
      </c>
      <c r="C151" s="7" t="s">
        <v>816</v>
      </c>
      <c r="D151" s="7" t="s">
        <v>786</v>
      </c>
      <c r="E151" s="34" t="s">
        <v>44</v>
      </c>
      <c r="F151" s="6"/>
      <c r="G151" s="5" t="s">
        <v>45</v>
      </c>
      <c r="H151" s="21">
        <f>H152</f>
        <v>3384.5239999999999</v>
      </c>
      <c r="I151" s="21">
        <f>I152</f>
        <v>0</v>
      </c>
      <c r="J151" s="21">
        <f>J152</f>
        <v>0</v>
      </c>
    </row>
    <row r="152" spans="1:12" ht="48" customHeight="1">
      <c r="A152" s="6"/>
      <c r="B152" s="6">
        <v>601</v>
      </c>
      <c r="C152" s="7" t="s">
        <v>816</v>
      </c>
      <c r="D152" s="7" t="s">
        <v>786</v>
      </c>
      <c r="E152" s="34" t="s">
        <v>44</v>
      </c>
      <c r="F152" s="23" t="s">
        <v>807</v>
      </c>
      <c r="G152" s="24" t="s">
        <v>808</v>
      </c>
      <c r="H152" s="21">
        <v>3384.5239999999999</v>
      </c>
      <c r="I152" s="21">
        <v>0</v>
      </c>
      <c r="J152" s="21">
        <v>0</v>
      </c>
    </row>
    <row r="153" spans="1:12" ht="24" customHeight="1">
      <c r="A153" s="6"/>
      <c r="B153" s="6">
        <v>601</v>
      </c>
      <c r="C153" s="14" t="s">
        <v>816</v>
      </c>
      <c r="D153" s="14" t="s">
        <v>789</v>
      </c>
      <c r="E153" s="51"/>
      <c r="F153" s="27"/>
      <c r="G153" s="16" t="s">
        <v>48</v>
      </c>
      <c r="H153" s="17">
        <f t="shared" ref="H153:J154" si="14">H154</f>
        <v>427811.01500000001</v>
      </c>
      <c r="I153" s="17">
        <f t="shared" si="14"/>
        <v>178564.38699999996</v>
      </c>
      <c r="J153" s="17">
        <f t="shared" si="14"/>
        <v>179242.35699999996</v>
      </c>
      <c r="K153" s="2">
        <v>354976.79100000003</v>
      </c>
      <c r="L153" s="13">
        <f>K153-H153</f>
        <v>-72834.223999999987</v>
      </c>
    </row>
    <row r="154" spans="1:12" ht="96" customHeight="1">
      <c r="A154" s="6"/>
      <c r="B154" s="6">
        <v>601</v>
      </c>
      <c r="C154" s="15" t="s">
        <v>816</v>
      </c>
      <c r="D154" s="15" t="s">
        <v>789</v>
      </c>
      <c r="E154" s="38" t="s">
        <v>38</v>
      </c>
      <c r="F154" s="18"/>
      <c r="G154" s="19" t="s">
        <v>39</v>
      </c>
      <c r="H154" s="20">
        <f t="shared" si="14"/>
        <v>427811.01500000001</v>
      </c>
      <c r="I154" s="20">
        <f t="shared" si="14"/>
        <v>178564.38699999996</v>
      </c>
      <c r="J154" s="20">
        <f t="shared" si="14"/>
        <v>179242.35699999996</v>
      </c>
    </row>
    <row r="155" spans="1:12" ht="84" customHeight="1">
      <c r="A155" s="6"/>
      <c r="B155" s="6">
        <v>601</v>
      </c>
      <c r="C155" s="7" t="s">
        <v>816</v>
      </c>
      <c r="D155" s="7" t="s">
        <v>789</v>
      </c>
      <c r="E155" s="34" t="s">
        <v>40</v>
      </c>
      <c r="F155" s="6"/>
      <c r="G155" s="5" t="s">
        <v>41</v>
      </c>
      <c r="H155" s="21">
        <f>H156+H161</f>
        <v>427811.01500000001</v>
      </c>
      <c r="I155" s="21">
        <f>I156+I161</f>
        <v>178564.38699999996</v>
      </c>
      <c r="J155" s="21">
        <f>J156+J161</f>
        <v>179242.35699999996</v>
      </c>
    </row>
    <row r="156" spans="1:12" ht="49.9" customHeight="1">
      <c r="A156" s="6"/>
      <c r="B156" s="6">
        <v>601</v>
      </c>
      <c r="C156" s="7" t="s">
        <v>816</v>
      </c>
      <c r="D156" s="7" t="s">
        <v>789</v>
      </c>
      <c r="E156" s="34" t="s">
        <v>49</v>
      </c>
      <c r="F156" s="6"/>
      <c r="G156" s="5" t="s">
        <v>50</v>
      </c>
      <c r="H156" s="21">
        <f>H157+H159</f>
        <v>87729.222999999998</v>
      </c>
      <c r="I156" s="21">
        <f>I157+I159</f>
        <v>0</v>
      </c>
      <c r="J156" s="21">
        <f>J157+J159</f>
        <v>0</v>
      </c>
    </row>
    <row r="157" spans="1:12" ht="47.45" customHeight="1">
      <c r="A157" s="6"/>
      <c r="B157" s="6">
        <v>601</v>
      </c>
      <c r="C157" s="7" t="s">
        <v>816</v>
      </c>
      <c r="D157" s="7" t="s">
        <v>789</v>
      </c>
      <c r="E157" s="7" t="s">
        <v>54</v>
      </c>
      <c r="F157" s="7"/>
      <c r="G157" s="5" t="s">
        <v>55</v>
      </c>
      <c r="H157" s="21">
        <f>H158</f>
        <v>8772.9230000000007</v>
      </c>
      <c r="I157" s="21">
        <f>I158</f>
        <v>0</v>
      </c>
      <c r="J157" s="21">
        <f>J158</f>
        <v>0</v>
      </c>
    </row>
    <row r="158" spans="1:12" ht="48" customHeight="1">
      <c r="A158" s="6"/>
      <c r="B158" s="6">
        <v>601</v>
      </c>
      <c r="C158" s="7" t="s">
        <v>816</v>
      </c>
      <c r="D158" s="7" t="s">
        <v>789</v>
      </c>
      <c r="E158" s="7" t="s">
        <v>54</v>
      </c>
      <c r="F158" s="6">
        <v>400</v>
      </c>
      <c r="G158" s="5" t="s">
        <v>53</v>
      </c>
      <c r="H158" s="21">
        <v>8772.9230000000007</v>
      </c>
      <c r="I158" s="21">
        <v>0</v>
      </c>
      <c r="J158" s="21">
        <v>0</v>
      </c>
    </row>
    <row r="159" spans="1:12" ht="37.9" customHeight="1">
      <c r="A159" s="6"/>
      <c r="B159" s="6">
        <v>601</v>
      </c>
      <c r="C159" s="7" t="s">
        <v>816</v>
      </c>
      <c r="D159" s="7" t="s">
        <v>789</v>
      </c>
      <c r="E159" s="7" t="s">
        <v>56</v>
      </c>
      <c r="F159" s="6"/>
      <c r="G159" s="5" t="s">
        <v>57</v>
      </c>
      <c r="H159" s="21">
        <f>H160</f>
        <v>78956.3</v>
      </c>
      <c r="I159" s="21">
        <f>I160</f>
        <v>0</v>
      </c>
      <c r="J159" s="21">
        <f>J160</f>
        <v>0</v>
      </c>
    </row>
    <row r="160" spans="1:12" ht="48" customHeight="1">
      <c r="A160" s="6"/>
      <c r="B160" s="6">
        <v>601</v>
      </c>
      <c r="C160" s="7" t="s">
        <v>816</v>
      </c>
      <c r="D160" s="7" t="s">
        <v>789</v>
      </c>
      <c r="E160" s="7" t="s">
        <v>56</v>
      </c>
      <c r="F160" s="6">
        <v>400</v>
      </c>
      <c r="G160" s="5" t="s">
        <v>53</v>
      </c>
      <c r="H160" s="21">
        <v>78956.3</v>
      </c>
      <c r="I160" s="21">
        <v>0</v>
      </c>
      <c r="J160" s="21">
        <v>0</v>
      </c>
    </row>
    <row r="161" spans="1:12" ht="60" customHeight="1">
      <c r="A161" s="6"/>
      <c r="B161" s="6">
        <v>601</v>
      </c>
      <c r="C161" s="7" t="s">
        <v>816</v>
      </c>
      <c r="D161" s="7" t="s">
        <v>789</v>
      </c>
      <c r="E161" s="34" t="s">
        <v>58</v>
      </c>
      <c r="F161" s="6"/>
      <c r="G161" s="5" t="s">
        <v>59</v>
      </c>
      <c r="H161" s="52">
        <f>H164+H166+H168+H170+H172+H178+H162+H176+H180+H182+H174+H184</f>
        <v>340081.79200000002</v>
      </c>
      <c r="I161" s="52">
        <f>I164+I166+I168+I170+I172+I178+I162+I176+I180+I182+I174+I184</f>
        <v>178564.38699999996</v>
      </c>
      <c r="J161" s="52">
        <f>J164+J166+J168+J170+J172+J178+J162+J176+J180+J182+J174+J184</f>
        <v>179242.35699999996</v>
      </c>
      <c r="K161" s="52" t="e">
        <f>K164+K166+K168+K170+K172+K178+K162+K176+K180+K182+K174+K184</f>
        <v>#REF!</v>
      </c>
      <c r="L161" s="52" t="e">
        <f>L164+L166+L168+L170+L172+L178+L162+L176+L180+L182+L174+L184</f>
        <v>#REF!</v>
      </c>
    </row>
    <row r="162" spans="1:12" ht="93.6" customHeight="1">
      <c r="A162" s="6"/>
      <c r="B162" s="6">
        <v>601</v>
      </c>
      <c r="C162" s="7" t="s">
        <v>816</v>
      </c>
      <c r="D162" s="7" t="s">
        <v>789</v>
      </c>
      <c r="E162" s="40" t="s">
        <v>60</v>
      </c>
      <c r="F162" s="6"/>
      <c r="G162" s="5" t="s">
        <v>61</v>
      </c>
      <c r="H162" s="52">
        <f>H163</f>
        <v>33819.146999999997</v>
      </c>
      <c r="I162" s="52">
        <f>I163</f>
        <v>22719.232</v>
      </c>
      <c r="J162" s="52">
        <f>J163</f>
        <v>22719.232</v>
      </c>
    </row>
    <row r="163" spans="1:12" ht="24" customHeight="1">
      <c r="A163" s="6"/>
      <c r="B163" s="6">
        <v>601</v>
      </c>
      <c r="C163" s="7" t="s">
        <v>816</v>
      </c>
      <c r="D163" s="7" t="s">
        <v>789</v>
      </c>
      <c r="E163" s="40" t="s">
        <v>60</v>
      </c>
      <c r="F163" s="6" t="s">
        <v>838</v>
      </c>
      <c r="G163" s="5" t="s">
        <v>831</v>
      </c>
      <c r="H163" s="52">
        <v>33819.146999999997</v>
      </c>
      <c r="I163" s="21">
        <v>22719.232</v>
      </c>
      <c r="J163" s="21">
        <v>22719.232</v>
      </c>
    </row>
    <row r="164" spans="1:12" ht="72" customHeight="1">
      <c r="A164" s="6"/>
      <c r="B164" s="6">
        <v>601</v>
      </c>
      <c r="C164" s="7" t="s">
        <v>816</v>
      </c>
      <c r="D164" s="7" t="s">
        <v>789</v>
      </c>
      <c r="E164" s="34" t="s">
        <v>64</v>
      </c>
      <c r="F164" s="6"/>
      <c r="G164" s="5" t="s">
        <v>65</v>
      </c>
      <c r="H164" s="53">
        <f>H165</f>
        <v>32213.268</v>
      </c>
      <c r="I164" s="53">
        <f>I165</f>
        <v>0</v>
      </c>
      <c r="J164" s="53">
        <f>J165</f>
        <v>0</v>
      </c>
    </row>
    <row r="165" spans="1:12" ht="48" customHeight="1">
      <c r="A165" s="6"/>
      <c r="B165" s="6">
        <v>601</v>
      </c>
      <c r="C165" s="7" t="s">
        <v>816</v>
      </c>
      <c r="D165" s="7" t="s">
        <v>789</v>
      </c>
      <c r="E165" s="34" t="s">
        <v>64</v>
      </c>
      <c r="F165" s="6">
        <v>400</v>
      </c>
      <c r="G165" s="5" t="s">
        <v>53</v>
      </c>
      <c r="H165" s="53">
        <v>32213.268</v>
      </c>
      <c r="I165" s="53">
        <v>0</v>
      </c>
      <c r="J165" s="53">
        <v>0</v>
      </c>
    </row>
    <row r="166" spans="1:12" ht="59.45" customHeight="1">
      <c r="A166" s="6"/>
      <c r="B166" s="6">
        <v>601</v>
      </c>
      <c r="C166" s="7" t="s">
        <v>816</v>
      </c>
      <c r="D166" s="7" t="s">
        <v>789</v>
      </c>
      <c r="E166" s="34" t="s">
        <v>68</v>
      </c>
      <c r="F166" s="6"/>
      <c r="G166" s="5" t="s">
        <v>69</v>
      </c>
      <c r="H166" s="53">
        <f>H167</f>
        <v>6366.6670000000004</v>
      </c>
      <c r="I166" s="53">
        <f>I167</f>
        <v>0</v>
      </c>
      <c r="J166" s="53">
        <f>J167</f>
        <v>0</v>
      </c>
    </row>
    <row r="167" spans="1:12" ht="48" customHeight="1">
      <c r="A167" s="6"/>
      <c r="B167" s="6">
        <v>601</v>
      </c>
      <c r="C167" s="7" t="s">
        <v>816</v>
      </c>
      <c r="D167" s="7" t="s">
        <v>789</v>
      </c>
      <c r="E167" s="34" t="s">
        <v>68</v>
      </c>
      <c r="F167" s="6">
        <v>400</v>
      </c>
      <c r="G167" s="5" t="s">
        <v>53</v>
      </c>
      <c r="H167" s="53">
        <v>6366.6670000000004</v>
      </c>
      <c r="I167" s="54">
        <v>0</v>
      </c>
      <c r="J167" s="54">
        <v>0</v>
      </c>
    </row>
    <row r="168" spans="1:12" ht="96.6" customHeight="1">
      <c r="A168" s="6"/>
      <c r="B168" s="6">
        <v>601</v>
      </c>
      <c r="C168" s="7" t="s">
        <v>816</v>
      </c>
      <c r="D168" s="7" t="s">
        <v>789</v>
      </c>
      <c r="E168" s="40" t="s">
        <v>717</v>
      </c>
      <c r="F168" s="6"/>
      <c r="G168" s="55" t="s">
        <v>73</v>
      </c>
      <c r="H168" s="52">
        <f>H169</f>
        <v>64700.849000000002</v>
      </c>
      <c r="I168" s="21">
        <f>I169</f>
        <v>64700.849000000002</v>
      </c>
      <c r="J168" s="21">
        <f>J169</f>
        <v>64700.849000000002</v>
      </c>
    </row>
    <row r="169" spans="1:12" ht="24" customHeight="1">
      <c r="A169" s="6"/>
      <c r="B169" s="6">
        <v>601</v>
      </c>
      <c r="C169" s="7" t="s">
        <v>816</v>
      </c>
      <c r="D169" s="7" t="s">
        <v>789</v>
      </c>
      <c r="E169" s="40" t="s">
        <v>717</v>
      </c>
      <c r="F169" s="6" t="s">
        <v>838</v>
      </c>
      <c r="G169" s="5" t="s">
        <v>831</v>
      </c>
      <c r="H169" s="52">
        <v>64700.849000000002</v>
      </c>
      <c r="I169" s="52">
        <v>64700.849000000002</v>
      </c>
      <c r="J169" s="52">
        <v>64700.849000000002</v>
      </c>
    </row>
    <row r="170" spans="1:12" ht="84" customHeight="1">
      <c r="A170" s="6"/>
      <c r="B170" s="6">
        <v>601</v>
      </c>
      <c r="C170" s="7" t="s">
        <v>816</v>
      </c>
      <c r="D170" s="7" t="s">
        <v>789</v>
      </c>
      <c r="E170" s="40" t="s">
        <v>718</v>
      </c>
      <c r="F170" s="6"/>
      <c r="G170" s="5" t="s">
        <v>74</v>
      </c>
      <c r="H170" s="52">
        <f>H171</f>
        <v>119492</v>
      </c>
      <c r="I170" s="52">
        <f>I171</f>
        <v>47089.627</v>
      </c>
      <c r="J170" s="52">
        <f>J171</f>
        <v>47089.627</v>
      </c>
      <c r="K170" s="52" t="e">
        <f>K171</f>
        <v>#REF!</v>
      </c>
      <c r="L170" s="52" t="e">
        <f>L171</f>
        <v>#REF!</v>
      </c>
    </row>
    <row r="171" spans="1:12" ht="24" customHeight="1">
      <c r="A171" s="6"/>
      <c r="B171" s="6">
        <v>601</v>
      </c>
      <c r="C171" s="7" t="s">
        <v>816</v>
      </c>
      <c r="D171" s="7" t="s">
        <v>789</v>
      </c>
      <c r="E171" s="40" t="s">
        <v>718</v>
      </c>
      <c r="F171" s="6" t="s">
        <v>838</v>
      </c>
      <c r="G171" s="5" t="s">
        <v>831</v>
      </c>
      <c r="H171" s="52">
        <v>119492</v>
      </c>
      <c r="I171" s="21">
        <v>47089.627</v>
      </c>
      <c r="J171" s="21">
        <v>47089.627</v>
      </c>
      <c r="K171" s="52" t="e">
        <f>#REF!</f>
        <v>#REF!</v>
      </c>
      <c r="L171" s="52" t="e">
        <f>#REF!</f>
        <v>#REF!</v>
      </c>
    </row>
    <row r="172" spans="1:12" ht="80.45" customHeight="1">
      <c r="A172" s="6"/>
      <c r="B172" s="6">
        <v>601</v>
      </c>
      <c r="C172" s="7" t="s">
        <v>816</v>
      </c>
      <c r="D172" s="7" t="s">
        <v>789</v>
      </c>
      <c r="E172" s="40" t="s">
        <v>719</v>
      </c>
      <c r="F172" s="6"/>
      <c r="G172" s="5" t="s">
        <v>75</v>
      </c>
      <c r="H172" s="52">
        <f>H173</f>
        <v>19247.383000000002</v>
      </c>
      <c r="I172" s="52">
        <f>I173</f>
        <v>19940.289000000001</v>
      </c>
      <c r="J172" s="52">
        <f>J173</f>
        <v>20618.258999999998</v>
      </c>
    </row>
    <row r="173" spans="1:12" ht="24" customHeight="1">
      <c r="A173" s="6"/>
      <c r="B173" s="6">
        <v>601</v>
      </c>
      <c r="C173" s="7" t="s">
        <v>816</v>
      </c>
      <c r="D173" s="7" t="s">
        <v>789</v>
      </c>
      <c r="E173" s="40" t="s">
        <v>719</v>
      </c>
      <c r="F173" s="6" t="s">
        <v>838</v>
      </c>
      <c r="G173" s="5" t="s">
        <v>831</v>
      </c>
      <c r="H173" s="52">
        <v>19247.383000000002</v>
      </c>
      <c r="I173" s="21">
        <v>19940.289000000001</v>
      </c>
      <c r="J173" s="21">
        <v>20618.258999999998</v>
      </c>
    </row>
    <row r="174" spans="1:12" ht="69.599999999999994" customHeight="1">
      <c r="A174" s="6"/>
      <c r="B174" s="6">
        <v>601</v>
      </c>
      <c r="C174" s="7" t="s">
        <v>816</v>
      </c>
      <c r="D174" s="7" t="s">
        <v>789</v>
      </c>
      <c r="E174" s="40" t="s">
        <v>205</v>
      </c>
      <c r="F174" s="6"/>
      <c r="G174" s="5" t="s">
        <v>331</v>
      </c>
      <c r="H174" s="52">
        <f>H175</f>
        <v>7764.3180000000002</v>
      </c>
      <c r="I174" s="52">
        <f>I175</f>
        <v>0</v>
      </c>
      <c r="J174" s="52">
        <f>J175</f>
        <v>0</v>
      </c>
    </row>
    <row r="175" spans="1:12" ht="24" customHeight="1">
      <c r="A175" s="6"/>
      <c r="B175" s="6">
        <v>601</v>
      </c>
      <c r="C175" s="7" t="s">
        <v>816</v>
      </c>
      <c r="D175" s="7" t="s">
        <v>789</v>
      </c>
      <c r="E175" s="40" t="s">
        <v>205</v>
      </c>
      <c r="F175" s="6" t="s">
        <v>838</v>
      </c>
      <c r="G175" s="5" t="s">
        <v>831</v>
      </c>
      <c r="H175" s="52">
        <v>7764.3180000000002</v>
      </c>
      <c r="I175" s="21">
        <v>0</v>
      </c>
      <c r="J175" s="21">
        <v>0</v>
      </c>
    </row>
    <row r="176" spans="1:12" ht="106.15" customHeight="1">
      <c r="A176" s="6"/>
      <c r="B176" s="6">
        <v>601</v>
      </c>
      <c r="C176" s="7" t="s">
        <v>816</v>
      </c>
      <c r="D176" s="7" t="s">
        <v>789</v>
      </c>
      <c r="E176" s="40" t="s">
        <v>740</v>
      </c>
      <c r="F176" s="6"/>
      <c r="G176" s="5" t="s">
        <v>671</v>
      </c>
      <c r="H176" s="52">
        <f>H177</f>
        <v>31688.35</v>
      </c>
      <c r="I176" s="52">
        <f>I177</f>
        <v>2754.96</v>
      </c>
      <c r="J176" s="52">
        <f>J177</f>
        <v>2754.96</v>
      </c>
    </row>
    <row r="177" spans="1:12" ht="24" customHeight="1">
      <c r="A177" s="6"/>
      <c r="B177" s="6">
        <v>601</v>
      </c>
      <c r="C177" s="7" t="s">
        <v>816</v>
      </c>
      <c r="D177" s="7" t="s">
        <v>789</v>
      </c>
      <c r="E177" s="40" t="s">
        <v>740</v>
      </c>
      <c r="F177" s="6" t="s">
        <v>838</v>
      </c>
      <c r="G177" s="5" t="s">
        <v>831</v>
      </c>
      <c r="H177" s="52">
        <v>31688.35</v>
      </c>
      <c r="I177" s="52">
        <v>2754.96</v>
      </c>
      <c r="J177" s="52">
        <v>2754.96</v>
      </c>
    </row>
    <row r="178" spans="1:12" ht="70.150000000000006" customHeight="1">
      <c r="A178" s="6"/>
      <c r="B178" s="6">
        <v>601</v>
      </c>
      <c r="C178" s="7" t="s">
        <v>816</v>
      </c>
      <c r="D178" s="7" t="s">
        <v>789</v>
      </c>
      <c r="E178" s="40" t="s">
        <v>749</v>
      </c>
      <c r="F178" s="6"/>
      <c r="G178" s="5" t="s">
        <v>748</v>
      </c>
      <c r="H178" s="52">
        <f>H179</f>
        <v>21359.43</v>
      </c>
      <c r="I178" s="52">
        <f>I179</f>
        <v>21359.43</v>
      </c>
      <c r="J178" s="52">
        <f>J179</f>
        <v>21359.43</v>
      </c>
    </row>
    <row r="179" spans="1:12" ht="24" customHeight="1">
      <c r="A179" s="6"/>
      <c r="B179" s="6">
        <v>601</v>
      </c>
      <c r="C179" s="7" t="s">
        <v>816</v>
      </c>
      <c r="D179" s="7" t="s">
        <v>789</v>
      </c>
      <c r="E179" s="40" t="s">
        <v>749</v>
      </c>
      <c r="F179" s="6" t="s">
        <v>838</v>
      </c>
      <c r="G179" s="5" t="s">
        <v>831</v>
      </c>
      <c r="H179" s="52">
        <v>21359.43</v>
      </c>
      <c r="I179" s="52">
        <v>21359.43</v>
      </c>
      <c r="J179" s="52">
        <v>21359.43</v>
      </c>
    </row>
    <row r="180" spans="1:12" ht="94.15" customHeight="1">
      <c r="A180" s="6"/>
      <c r="B180" s="6">
        <v>601</v>
      </c>
      <c r="C180" s="7" t="s">
        <v>816</v>
      </c>
      <c r="D180" s="7" t="s">
        <v>789</v>
      </c>
      <c r="E180" s="40" t="s">
        <v>300</v>
      </c>
      <c r="F180" s="6"/>
      <c r="G180" s="5" t="s">
        <v>334</v>
      </c>
      <c r="H180" s="52">
        <f>H181</f>
        <v>2620.5230000000001</v>
      </c>
      <c r="I180" s="52">
        <f>I181</f>
        <v>0</v>
      </c>
      <c r="J180" s="52">
        <f>J181</f>
        <v>0</v>
      </c>
    </row>
    <row r="181" spans="1:12" ht="24" customHeight="1">
      <c r="A181" s="6"/>
      <c r="B181" s="6">
        <v>601</v>
      </c>
      <c r="C181" s="7" t="s">
        <v>816</v>
      </c>
      <c r="D181" s="7" t="s">
        <v>789</v>
      </c>
      <c r="E181" s="40" t="s">
        <v>300</v>
      </c>
      <c r="F181" s="6" t="s">
        <v>838</v>
      </c>
      <c r="G181" s="5" t="s">
        <v>831</v>
      </c>
      <c r="H181" s="52">
        <v>2620.5230000000001</v>
      </c>
      <c r="I181" s="52">
        <v>0</v>
      </c>
      <c r="J181" s="52">
        <v>0</v>
      </c>
    </row>
    <row r="182" spans="1:12" ht="93.6" customHeight="1">
      <c r="A182" s="6"/>
      <c r="B182" s="6">
        <v>601</v>
      </c>
      <c r="C182" s="7" t="s">
        <v>816</v>
      </c>
      <c r="D182" s="7" t="s">
        <v>789</v>
      </c>
      <c r="E182" s="40" t="s">
        <v>333</v>
      </c>
      <c r="F182" s="6"/>
      <c r="G182" s="5" t="s">
        <v>332</v>
      </c>
      <c r="H182" s="52">
        <f>H183</f>
        <v>582.077</v>
      </c>
      <c r="I182" s="52">
        <f>I183</f>
        <v>0</v>
      </c>
      <c r="J182" s="52">
        <f>J183</f>
        <v>0</v>
      </c>
    </row>
    <row r="183" spans="1:12" ht="24" customHeight="1">
      <c r="A183" s="6"/>
      <c r="B183" s="6">
        <v>601</v>
      </c>
      <c r="C183" s="7" t="s">
        <v>816</v>
      </c>
      <c r="D183" s="7" t="s">
        <v>789</v>
      </c>
      <c r="E183" s="40" t="s">
        <v>333</v>
      </c>
      <c r="F183" s="6" t="s">
        <v>838</v>
      </c>
      <c r="G183" s="5" t="s">
        <v>831</v>
      </c>
      <c r="H183" s="52">
        <v>582.077</v>
      </c>
      <c r="I183" s="52">
        <v>0</v>
      </c>
      <c r="J183" s="52">
        <v>0</v>
      </c>
    </row>
    <row r="184" spans="1:12" ht="81" customHeight="1">
      <c r="A184" s="6"/>
      <c r="B184" s="6">
        <v>601</v>
      </c>
      <c r="C184" s="7" t="s">
        <v>816</v>
      </c>
      <c r="D184" s="7" t="s">
        <v>789</v>
      </c>
      <c r="E184" s="40" t="s">
        <v>359</v>
      </c>
      <c r="F184" s="6"/>
      <c r="G184" s="5" t="s">
        <v>360</v>
      </c>
      <c r="H184" s="52">
        <f>H185</f>
        <v>227.78</v>
      </c>
      <c r="I184" s="52">
        <f>I185</f>
        <v>0</v>
      </c>
      <c r="J184" s="52">
        <f>J185</f>
        <v>0</v>
      </c>
    </row>
    <row r="185" spans="1:12" ht="24" customHeight="1">
      <c r="A185" s="6"/>
      <c r="B185" s="6">
        <v>601</v>
      </c>
      <c r="C185" s="7" t="s">
        <v>816</v>
      </c>
      <c r="D185" s="7" t="s">
        <v>789</v>
      </c>
      <c r="E185" s="40" t="s">
        <v>359</v>
      </c>
      <c r="F185" s="6" t="s">
        <v>838</v>
      </c>
      <c r="G185" s="5" t="s">
        <v>831</v>
      </c>
      <c r="H185" s="52">
        <v>227.78</v>
      </c>
      <c r="I185" s="52">
        <v>0</v>
      </c>
      <c r="J185" s="52">
        <v>0</v>
      </c>
    </row>
    <row r="186" spans="1:12" ht="12" customHeight="1">
      <c r="A186" s="6"/>
      <c r="B186" s="6">
        <v>601</v>
      </c>
      <c r="C186" s="14" t="s">
        <v>816</v>
      </c>
      <c r="D186" s="14" t="s">
        <v>805</v>
      </c>
      <c r="E186" s="51"/>
      <c r="F186" s="27"/>
      <c r="G186" s="16" t="s">
        <v>76</v>
      </c>
      <c r="H186" s="17">
        <f>H187</f>
        <v>980.96</v>
      </c>
      <c r="I186" s="17">
        <f>I187</f>
        <v>0</v>
      </c>
      <c r="J186" s="17">
        <f>J187</f>
        <v>0</v>
      </c>
      <c r="K186" s="2">
        <v>261260.34</v>
      </c>
      <c r="L186" s="13">
        <f>K186-H186</f>
        <v>260279.38</v>
      </c>
    </row>
    <row r="187" spans="1:12" ht="60" customHeight="1">
      <c r="A187" s="6"/>
      <c r="B187" s="6">
        <v>601</v>
      </c>
      <c r="C187" s="15" t="s">
        <v>816</v>
      </c>
      <c r="D187" s="15" t="s">
        <v>805</v>
      </c>
      <c r="E187" s="15" t="s">
        <v>77</v>
      </c>
      <c r="F187" s="15"/>
      <c r="G187" s="19" t="s">
        <v>78</v>
      </c>
      <c r="H187" s="20">
        <f t="shared" ref="H187:J189" si="15">H188</f>
        <v>980.96</v>
      </c>
      <c r="I187" s="20">
        <f t="shared" si="15"/>
        <v>0</v>
      </c>
      <c r="J187" s="20">
        <f t="shared" si="15"/>
        <v>0</v>
      </c>
    </row>
    <row r="188" spans="1:12" ht="46.9" customHeight="1">
      <c r="A188" s="6"/>
      <c r="B188" s="6">
        <v>601</v>
      </c>
      <c r="C188" s="7" t="s">
        <v>816</v>
      </c>
      <c r="D188" s="7" t="s">
        <v>805</v>
      </c>
      <c r="E188" s="7" t="s">
        <v>79</v>
      </c>
      <c r="F188" s="7"/>
      <c r="G188" s="5" t="s">
        <v>80</v>
      </c>
      <c r="H188" s="21">
        <f t="shared" si="15"/>
        <v>980.96</v>
      </c>
      <c r="I188" s="21">
        <f t="shared" si="15"/>
        <v>0</v>
      </c>
      <c r="J188" s="21">
        <f t="shared" si="15"/>
        <v>0</v>
      </c>
    </row>
    <row r="189" spans="1:12" ht="127.15" customHeight="1">
      <c r="A189" s="6"/>
      <c r="B189" s="6">
        <v>601</v>
      </c>
      <c r="C189" s="7" t="s">
        <v>816</v>
      </c>
      <c r="D189" s="7" t="s">
        <v>805</v>
      </c>
      <c r="E189" s="7" t="s">
        <v>81</v>
      </c>
      <c r="F189" s="7"/>
      <c r="G189" s="5" t="s">
        <v>82</v>
      </c>
      <c r="H189" s="21">
        <f>H190</f>
        <v>980.96</v>
      </c>
      <c r="I189" s="21">
        <f t="shared" si="15"/>
        <v>0</v>
      </c>
      <c r="J189" s="21">
        <f t="shared" si="15"/>
        <v>0</v>
      </c>
    </row>
    <row r="190" spans="1:12" ht="46.9" customHeight="1">
      <c r="A190" s="6"/>
      <c r="B190" s="6">
        <v>601</v>
      </c>
      <c r="C190" s="7" t="s">
        <v>816</v>
      </c>
      <c r="D190" s="7" t="s">
        <v>805</v>
      </c>
      <c r="E190" s="7" t="s">
        <v>703</v>
      </c>
      <c r="F190" s="7"/>
      <c r="G190" s="5" t="s">
        <v>704</v>
      </c>
      <c r="H190" s="21">
        <f>H191</f>
        <v>980.96</v>
      </c>
      <c r="I190" s="21">
        <f>I191</f>
        <v>0</v>
      </c>
      <c r="J190" s="21">
        <f>J191</f>
        <v>0</v>
      </c>
    </row>
    <row r="191" spans="1:12" ht="48" customHeight="1">
      <c r="A191" s="6"/>
      <c r="B191" s="6">
        <v>601</v>
      </c>
      <c r="C191" s="7" t="s">
        <v>816</v>
      </c>
      <c r="D191" s="7" t="s">
        <v>805</v>
      </c>
      <c r="E191" s="7" t="s">
        <v>703</v>
      </c>
      <c r="F191" s="23" t="s">
        <v>807</v>
      </c>
      <c r="G191" s="24" t="s">
        <v>808</v>
      </c>
      <c r="H191" s="21">
        <v>980.96</v>
      </c>
      <c r="I191" s="21">
        <v>0</v>
      </c>
      <c r="J191" s="21">
        <v>0</v>
      </c>
    </row>
    <row r="192" spans="1:12" ht="12" customHeight="1">
      <c r="A192" s="6"/>
      <c r="B192" s="6">
        <v>601</v>
      </c>
      <c r="C192" s="10" t="s">
        <v>125</v>
      </c>
      <c r="D192" s="10" t="s">
        <v>787</v>
      </c>
      <c r="E192" s="44"/>
      <c r="F192" s="6"/>
      <c r="G192" s="11" t="s">
        <v>126</v>
      </c>
      <c r="H192" s="12">
        <f>H193+H199+H211</f>
        <v>10931.185999999998</v>
      </c>
      <c r="I192" s="12">
        <f>I193+I199+I211</f>
        <v>9916.4310000000005</v>
      </c>
      <c r="J192" s="12">
        <f>J193+J199+J211</f>
        <v>9924.5310000000009</v>
      </c>
      <c r="K192" s="12" t="e">
        <f>K193+K199+K211+#REF!</f>
        <v>#REF!</v>
      </c>
      <c r="L192" s="12" t="e">
        <f>L193+L199+L211+#REF!</f>
        <v>#REF!</v>
      </c>
    </row>
    <row r="193" spans="1:11" ht="47.45" customHeight="1">
      <c r="A193" s="6"/>
      <c r="B193" s="6">
        <v>601</v>
      </c>
      <c r="C193" s="10" t="s">
        <v>125</v>
      </c>
      <c r="D193" s="27" t="s">
        <v>816</v>
      </c>
      <c r="E193" s="14"/>
      <c r="F193" s="27"/>
      <c r="G193" s="16" t="s">
        <v>387</v>
      </c>
      <c r="H193" s="17">
        <f t="shared" ref="H193:J197" si="16">H194</f>
        <v>309.16000000000003</v>
      </c>
      <c r="I193" s="17">
        <f t="shared" si="16"/>
        <v>309.16000000000003</v>
      </c>
      <c r="J193" s="17">
        <f t="shared" si="16"/>
        <v>309.16000000000003</v>
      </c>
    </row>
    <row r="194" spans="1:11" ht="60" customHeight="1">
      <c r="A194" s="6"/>
      <c r="B194" s="6">
        <v>601</v>
      </c>
      <c r="C194" s="6" t="s">
        <v>125</v>
      </c>
      <c r="D194" s="6" t="s">
        <v>816</v>
      </c>
      <c r="E194" s="15" t="s">
        <v>791</v>
      </c>
      <c r="F194" s="18"/>
      <c r="G194" s="19" t="s">
        <v>792</v>
      </c>
      <c r="H194" s="20">
        <f t="shared" si="16"/>
        <v>309.16000000000003</v>
      </c>
      <c r="I194" s="20">
        <f t="shared" si="16"/>
        <v>309.16000000000003</v>
      </c>
      <c r="J194" s="20">
        <f t="shared" si="16"/>
        <v>309.16000000000003</v>
      </c>
    </row>
    <row r="195" spans="1:11" ht="37.9" customHeight="1">
      <c r="A195" s="6"/>
      <c r="B195" s="6">
        <v>601</v>
      </c>
      <c r="C195" s="6" t="s">
        <v>125</v>
      </c>
      <c r="D195" s="6" t="s">
        <v>816</v>
      </c>
      <c r="E195" s="7" t="s">
        <v>818</v>
      </c>
      <c r="F195" s="6"/>
      <c r="G195" s="5" t="s">
        <v>819</v>
      </c>
      <c r="H195" s="21">
        <f t="shared" si="16"/>
        <v>309.16000000000003</v>
      </c>
      <c r="I195" s="21">
        <f t="shared" si="16"/>
        <v>309.16000000000003</v>
      </c>
      <c r="J195" s="21">
        <f t="shared" si="16"/>
        <v>309.16000000000003</v>
      </c>
    </row>
    <row r="196" spans="1:11" ht="36" customHeight="1">
      <c r="A196" s="6"/>
      <c r="B196" s="6">
        <v>601</v>
      </c>
      <c r="C196" s="6" t="s">
        <v>125</v>
      </c>
      <c r="D196" s="6" t="s">
        <v>816</v>
      </c>
      <c r="E196" s="7" t="s">
        <v>834</v>
      </c>
      <c r="F196" s="7"/>
      <c r="G196" s="5" t="s">
        <v>796</v>
      </c>
      <c r="H196" s="21">
        <f t="shared" si="16"/>
        <v>309.16000000000003</v>
      </c>
      <c r="I196" s="21">
        <f t="shared" si="16"/>
        <v>309.16000000000003</v>
      </c>
      <c r="J196" s="21">
        <f t="shared" si="16"/>
        <v>309.16000000000003</v>
      </c>
    </row>
    <row r="197" spans="1:11" ht="35.450000000000003" customHeight="1">
      <c r="A197" s="6"/>
      <c r="B197" s="6">
        <v>601</v>
      </c>
      <c r="C197" s="6" t="s">
        <v>125</v>
      </c>
      <c r="D197" s="6" t="s">
        <v>816</v>
      </c>
      <c r="E197" s="7" t="s">
        <v>389</v>
      </c>
      <c r="F197" s="6"/>
      <c r="G197" s="5" t="s">
        <v>390</v>
      </c>
      <c r="H197" s="21">
        <f>H198</f>
        <v>309.16000000000003</v>
      </c>
      <c r="I197" s="21">
        <f t="shared" si="16"/>
        <v>309.16000000000003</v>
      </c>
      <c r="J197" s="21">
        <f t="shared" si="16"/>
        <v>309.16000000000003</v>
      </c>
    </row>
    <row r="198" spans="1:11" ht="48" customHeight="1">
      <c r="A198" s="6"/>
      <c r="B198" s="6">
        <v>601</v>
      </c>
      <c r="C198" s="6" t="s">
        <v>125</v>
      </c>
      <c r="D198" s="6" t="s">
        <v>816</v>
      </c>
      <c r="E198" s="7" t="s">
        <v>389</v>
      </c>
      <c r="F198" s="23" t="s">
        <v>807</v>
      </c>
      <c r="G198" s="24" t="s">
        <v>808</v>
      </c>
      <c r="H198" s="21">
        <v>309.16000000000003</v>
      </c>
      <c r="I198" s="21">
        <v>309.16000000000003</v>
      </c>
      <c r="J198" s="21">
        <v>309.16000000000003</v>
      </c>
    </row>
    <row r="199" spans="1:11" ht="12" customHeight="1">
      <c r="A199" s="6"/>
      <c r="B199" s="6">
        <v>601</v>
      </c>
      <c r="C199" s="27" t="s">
        <v>125</v>
      </c>
      <c r="D199" s="27" t="s">
        <v>125</v>
      </c>
      <c r="E199" s="14"/>
      <c r="F199" s="27"/>
      <c r="G199" s="16" t="s">
        <v>391</v>
      </c>
      <c r="H199" s="17">
        <f>H200</f>
        <v>9405.7259999999987</v>
      </c>
      <c r="I199" s="17">
        <f>I200</f>
        <v>8383.371000000001</v>
      </c>
      <c r="J199" s="17">
        <f>J200</f>
        <v>8383.371000000001</v>
      </c>
      <c r="K199" s="2">
        <v>7809.1760000000004</v>
      </c>
    </row>
    <row r="200" spans="1:11" ht="60" customHeight="1">
      <c r="A200" s="6"/>
      <c r="B200" s="6">
        <v>601</v>
      </c>
      <c r="C200" s="15" t="s">
        <v>125</v>
      </c>
      <c r="D200" s="15" t="s">
        <v>125</v>
      </c>
      <c r="E200" s="15" t="s">
        <v>77</v>
      </c>
      <c r="F200" s="15"/>
      <c r="G200" s="19" t="s">
        <v>78</v>
      </c>
      <c r="H200" s="20">
        <f t="shared" ref="H200:J201" si="17">H201</f>
        <v>9405.7259999999987</v>
      </c>
      <c r="I200" s="20">
        <f t="shared" si="17"/>
        <v>8383.371000000001</v>
      </c>
      <c r="J200" s="20">
        <f t="shared" si="17"/>
        <v>8383.371000000001</v>
      </c>
    </row>
    <row r="201" spans="1:11" ht="47.45" customHeight="1">
      <c r="A201" s="6"/>
      <c r="B201" s="6">
        <v>601</v>
      </c>
      <c r="C201" s="7" t="s">
        <v>125</v>
      </c>
      <c r="D201" s="7" t="s">
        <v>125</v>
      </c>
      <c r="E201" s="7" t="s">
        <v>79</v>
      </c>
      <c r="F201" s="7"/>
      <c r="G201" s="5" t="s">
        <v>80</v>
      </c>
      <c r="H201" s="21">
        <f t="shared" si="17"/>
        <v>9405.7259999999987</v>
      </c>
      <c r="I201" s="21">
        <f t="shared" si="17"/>
        <v>8383.371000000001</v>
      </c>
      <c r="J201" s="21">
        <f t="shared" si="17"/>
        <v>8383.371000000001</v>
      </c>
    </row>
    <row r="202" spans="1:11" ht="129" customHeight="1">
      <c r="A202" s="6"/>
      <c r="B202" s="6">
        <v>601</v>
      </c>
      <c r="C202" s="7" t="s">
        <v>125</v>
      </c>
      <c r="D202" s="7" t="s">
        <v>125</v>
      </c>
      <c r="E202" s="7" t="s">
        <v>81</v>
      </c>
      <c r="F202" s="7"/>
      <c r="G202" s="5" t="s">
        <v>82</v>
      </c>
      <c r="H202" s="21">
        <f>H203+H207+H205</f>
        <v>9405.7259999999987</v>
      </c>
      <c r="I202" s="21">
        <f>I203+I207+I205</f>
        <v>8383.371000000001</v>
      </c>
      <c r="J202" s="21">
        <f>J203+J207+J205</f>
        <v>8383.371000000001</v>
      </c>
    </row>
    <row r="203" spans="1:11" ht="48" customHeight="1">
      <c r="A203" s="6"/>
      <c r="B203" s="6">
        <v>601</v>
      </c>
      <c r="C203" s="7" t="s">
        <v>125</v>
      </c>
      <c r="D203" s="7" t="s">
        <v>125</v>
      </c>
      <c r="E203" s="7" t="s">
        <v>392</v>
      </c>
      <c r="F203" s="7"/>
      <c r="G203" s="5" t="s">
        <v>393</v>
      </c>
      <c r="H203" s="21">
        <f>H204</f>
        <v>775.20399999999995</v>
      </c>
      <c r="I203" s="21">
        <f>I204</f>
        <v>694.34900000000005</v>
      </c>
      <c r="J203" s="21">
        <f>J204</f>
        <v>694.34900000000005</v>
      </c>
    </row>
    <row r="204" spans="1:11" ht="48" customHeight="1">
      <c r="A204" s="6"/>
      <c r="B204" s="6">
        <v>601</v>
      </c>
      <c r="C204" s="7" t="s">
        <v>125</v>
      </c>
      <c r="D204" s="7" t="s">
        <v>125</v>
      </c>
      <c r="E204" s="7" t="s">
        <v>392</v>
      </c>
      <c r="F204" s="23" t="s">
        <v>807</v>
      </c>
      <c r="G204" s="24" t="s">
        <v>808</v>
      </c>
      <c r="H204" s="21">
        <v>775.20399999999995</v>
      </c>
      <c r="I204" s="21">
        <v>694.34900000000005</v>
      </c>
      <c r="J204" s="21">
        <v>694.34900000000005</v>
      </c>
    </row>
    <row r="205" spans="1:11" ht="48" customHeight="1">
      <c r="A205" s="6"/>
      <c r="B205" s="6">
        <v>601</v>
      </c>
      <c r="C205" s="7" t="s">
        <v>125</v>
      </c>
      <c r="D205" s="7" t="s">
        <v>125</v>
      </c>
      <c r="E205" s="7" t="s">
        <v>394</v>
      </c>
      <c r="F205" s="7"/>
      <c r="G205" s="5" t="s">
        <v>395</v>
      </c>
      <c r="H205" s="21">
        <f>H206</f>
        <v>292.166</v>
      </c>
      <c r="I205" s="21">
        <f>I206</f>
        <v>292.166</v>
      </c>
      <c r="J205" s="21">
        <f>J206</f>
        <v>292.166</v>
      </c>
    </row>
    <row r="206" spans="1:11" ht="105" customHeight="1">
      <c r="A206" s="6"/>
      <c r="B206" s="6">
        <v>601</v>
      </c>
      <c r="C206" s="7" t="s">
        <v>125</v>
      </c>
      <c r="D206" s="7" t="s">
        <v>125</v>
      </c>
      <c r="E206" s="7" t="s">
        <v>394</v>
      </c>
      <c r="F206" s="23" t="s">
        <v>799</v>
      </c>
      <c r="G206" s="24" t="s">
        <v>800</v>
      </c>
      <c r="H206" s="21">
        <v>292.166</v>
      </c>
      <c r="I206" s="21">
        <v>292.166</v>
      </c>
      <c r="J206" s="21">
        <v>292.166</v>
      </c>
    </row>
    <row r="207" spans="1:11" ht="24" customHeight="1">
      <c r="A207" s="6"/>
      <c r="B207" s="6">
        <v>601</v>
      </c>
      <c r="C207" s="7" t="s">
        <v>125</v>
      </c>
      <c r="D207" s="7" t="s">
        <v>125</v>
      </c>
      <c r="E207" s="7" t="s">
        <v>396</v>
      </c>
      <c r="F207" s="7"/>
      <c r="G207" s="24" t="s">
        <v>397</v>
      </c>
      <c r="H207" s="21">
        <f>H208+H209+H210</f>
        <v>8338.3559999999998</v>
      </c>
      <c r="I207" s="21">
        <f>I208+I209+I210</f>
        <v>7396.8560000000007</v>
      </c>
      <c r="J207" s="21">
        <f>J208+J209+J210</f>
        <v>7396.8560000000007</v>
      </c>
    </row>
    <row r="208" spans="1:11" ht="105.6" customHeight="1">
      <c r="A208" s="6"/>
      <c r="B208" s="6">
        <v>601</v>
      </c>
      <c r="C208" s="7" t="s">
        <v>125</v>
      </c>
      <c r="D208" s="7" t="s">
        <v>125</v>
      </c>
      <c r="E208" s="7" t="s">
        <v>396</v>
      </c>
      <c r="F208" s="23" t="s">
        <v>799</v>
      </c>
      <c r="G208" s="24" t="s">
        <v>800</v>
      </c>
      <c r="H208" s="21">
        <v>7123.7759999999998</v>
      </c>
      <c r="I208" s="21">
        <v>6703.7510000000002</v>
      </c>
      <c r="J208" s="21">
        <v>6703.7510000000002</v>
      </c>
    </row>
    <row r="209" spans="1:11" ht="48" customHeight="1">
      <c r="A209" s="6"/>
      <c r="B209" s="6">
        <v>601</v>
      </c>
      <c r="C209" s="7" t="s">
        <v>125</v>
      </c>
      <c r="D209" s="7" t="s">
        <v>125</v>
      </c>
      <c r="E209" s="7" t="s">
        <v>396</v>
      </c>
      <c r="F209" s="23" t="s">
        <v>807</v>
      </c>
      <c r="G209" s="24" t="s">
        <v>808</v>
      </c>
      <c r="H209" s="21">
        <v>1202.855</v>
      </c>
      <c r="I209" s="21">
        <v>681.38</v>
      </c>
      <c r="J209" s="21">
        <v>681.38</v>
      </c>
    </row>
    <row r="210" spans="1:11" ht="24" customHeight="1">
      <c r="A210" s="6"/>
      <c r="B210" s="6">
        <v>601</v>
      </c>
      <c r="C210" s="7" t="s">
        <v>125</v>
      </c>
      <c r="D210" s="7" t="s">
        <v>125</v>
      </c>
      <c r="E210" s="7" t="s">
        <v>396</v>
      </c>
      <c r="F210" s="6" t="s">
        <v>838</v>
      </c>
      <c r="G210" s="5" t="s">
        <v>831</v>
      </c>
      <c r="H210" s="21">
        <v>11.725</v>
      </c>
      <c r="I210" s="21">
        <v>11.725</v>
      </c>
      <c r="J210" s="21">
        <v>11.725</v>
      </c>
    </row>
    <row r="211" spans="1:11" ht="24" customHeight="1">
      <c r="A211" s="6"/>
      <c r="B211" s="6">
        <v>601</v>
      </c>
      <c r="C211" s="27" t="s">
        <v>125</v>
      </c>
      <c r="D211" s="27" t="s">
        <v>907</v>
      </c>
      <c r="E211" s="14"/>
      <c r="F211" s="27"/>
      <c r="G211" s="16" t="s">
        <v>398</v>
      </c>
      <c r="H211" s="17">
        <f t="shared" ref="H211:J214" si="18">H212</f>
        <v>1216.3000000000002</v>
      </c>
      <c r="I211" s="17">
        <f t="shared" si="18"/>
        <v>1223.9000000000001</v>
      </c>
      <c r="J211" s="17">
        <f t="shared" si="18"/>
        <v>1232</v>
      </c>
    </row>
    <row r="212" spans="1:11" ht="60" customHeight="1">
      <c r="A212" s="6"/>
      <c r="B212" s="6">
        <v>601</v>
      </c>
      <c r="C212" s="6" t="s">
        <v>125</v>
      </c>
      <c r="D212" s="6" t="s">
        <v>907</v>
      </c>
      <c r="E212" s="15" t="s">
        <v>791</v>
      </c>
      <c r="F212" s="18"/>
      <c r="G212" s="19" t="s">
        <v>792</v>
      </c>
      <c r="H212" s="20">
        <f t="shared" si="18"/>
        <v>1216.3000000000002</v>
      </c>
      <c r="I212" s="20">
        <f t="shared" si="18"/>
        <v>1223.9000000000001</v>
      </c>
      <c r="J212" s="20">
        <f t="shared" si="18"/>
        <v>1232</v>
      </c>
    </row>
    <row r="213" spans="1:11" ht="36.6" customHeight="1">
      <c r="A213" s="6"/>
      <c r="B213" s="6">
        <v>601</v>
      </c>
      <c r="C213" s="6" t="s">
        <v>125</v>
      </c>
      <c r="D213" s="6" t="s">
        <v>907</v>
      </c>
      <c r="E213" s="7" t="s">
        <v>818</v>
      </c>
      <c r="F213" s="6"/>
      <c r="G213" s="5" t="s">
        <v>819</v>
      </c>
      <c r="H213" s="21">
        <f t="shared" si="18"/>
        <v>1216.3000000000002</v>
      </c>
      <c r="I213" s="21">
        <f t="shared" si="18"/>
        <v>1223.9000000000001</v>
      </c>
      <c r="J213" s="21">
        <f t="shared" si="18"/>
        <v>1232</v>
      </c>
    </row>
    <row r="214" spans="1:11" ht="48" customHeight="1">
      <c r="A214" s="6"/>
      <c r="B214" s="6">
        <v>601</v>
      </c>
      <c r="C214" s="6" t="s">
        <v>125</v>
      </c>
      <c r="D214" s="6" t="s">
        <v>907</v>
      </c>
      <c r="E214" s="7" t="s">
        <v>820</v>
      </c>
      <c r="F214" s="27"/>
      <c r="G214" s="5" t="s">
        <v>821</v>
      </c>
      <c r="H214" s="21">
        <f t="shared" si="18"/>
        <v>1216.3000000000002</v>
      </c>
      <c r="I214" s="21">
        <f t="shared" si="18"/>
        <v>1223.9000000000001</v>
      </c>
      <c r="J214" s="21">
        <f t="shared" si="18"/>
        <v>1232</v>
      </c>
      <c r="K214" s="2">
        <v>841.1</v>
      </c>
    </row>
    <row r="215" spans="1:11" ht="81.599999999999994" customHeight="1">
      <c r="A215" s="6"/>
      <c r="B215" s="6">
        <v>601</v>
      </c>
      <c r="C215" s="6" t="s">
        <v>125</v>
      </c>
      <c r="D215" s="6" t="s">
        <v>907</v>
      </c>
      <c r="E215" s="34" t="s">
        <v>399</v>
      </c>
      <c r="F215" s="35"/>
      <c r="G215" s="35" t="s">
        <v>400</v>
      </c>
      <c r="H215" s="21">
        <f>H216+H217</f>
        <v>1216.3000000000002</v>
      </c>
      <c r="I215" s="21">
        <f>I216+I217</f>
        <v>1223.9000000000001</v>
      </c>
      <c r="J215" s="21">
        <f>J216+J217</f>
        <v>1232</v>
      </c>
    </row>
    <row r="216" spans="1:11" ht="106.9" customHeight="1">
      <c r="A216" s="6"/>
      <c r="B216" s="6">
        <v>601</v>
      </c>
      <c r="C216" s="6" t="s">
        <v>125</v>
      </c>
      <c r="D216" s="6" t="s">
        <v>907</v>
      </c>
      <c r="E216" s="34" t="s">
        <v>399</v>
      </c>
      <c r="F216" s="23" t="s">
        <v>799</v>
      </c>
      <c r="G216" s="24" t="s">
        <v>800</v>
      </c>
      <c r="H216" s="21">
        <v>937.44</v>
      </c>
      <c r="I216" s="21">
        <v>937.44</v>
      </c>
      <c r="J216" s="21">
        <v>937.44</v>
      </c>
    </row>
    <row r="217" spans="1:11" ht="48" customHeight="1">
      <c r="A217" s="6"/>
      <c r="B217" s="6">
        <v>601</v>
      </c>
      <c r="C217" s="6" t="s">
        <v>125</v>
      </c>
      <c r="D217" s="6" t="s">
        <v>907</v>
      </c>
      <c r="E217" s="34" t="s">
        <v>399</v>
      </c>
      <c r="F217" s="23" t="s">
        <v>807</v>
      </c>
      <c r="G217" s="24" t="s">
        <v>808</v>
      </c>
      <c r="H217" s="21">
        <v>278.86</v>
      </c>
      <c r="I217" s="21">
        <v>286.45999999999998</v>
      </c>
      <c r="J217" s="21">
        <v>294.56</v>
      </c>
    </row>
    <row r="218" spans="1:11" ht="12" customHeight="1">
      <c r="A218" s="6"/>
      <c r="B218" s="6">
        <v>601</v>
      </c>
      <c r="C218" s="10">
        <v>10</v>
      </c>
      <c r="D218" s="44" t="s">
        <v>787</v>
      </c>
      <c r="E218" s="44"/>
      <c r="F218" s="10"/>
      <c r="G218" s="11" t="s">
        <v>443</v>
      </c>
      <c r="H218" s="12">
        <f>H219+H225+H231+H246</f>
        <v>25979.791000000001</v>
      </c>
      <c r="I218" s="12">
        <f>I219+I225+I231+I246</f>
        <v>26924.712000000003</v>
      </c>
      <c r="J218" s="12">
        <f>J219+J225+J231+J246</f>
        <v>19235.747000000003</v>
      </c>
    </row>
    <row r="219" spans="1:11" ht="12" customHeight="1">
      <c r="A219" s="6"/>
      <c r="B219" s="6">
        <v>601</v>
      </c>
      <c r="C219" s="27">
        <v>10</v>
      </c>
      <c r="D219" s="27" t="s">
        <v>786</v>
      </c>
      <c r="E219" s="14"/>
      <c r="F219" s="27"/>
      <c r="G219" s="16" t="s">
        <v>444</v>
      </c>
      <c r="H219" s="17">
        <f t="shared" ref="H219:J221" si="19">H220</f>
        <v>3458.808</v>
      </c>
      <c r="I219" s="17">
        <f t="shared" si="19"/>
        <v>3458.808</v>
      </c>
      <c r="J219" s="17">
        <f t="shared" si="19"/>
        <v>3458.808</v>
      </c>
    </row>
    <row r="220" spans="1:11" ht="60" customHeight="1">
      <c r="A220" s="6"/>
      <c r="B220" s="6">
        <v>601</v>
      </c>
      <c r="C220" s="6">
        <v>10</v>
      </c>
      <c r="D220" s="18" t="s">
        <v>786</v>
      </c>
      <c r="E220" s="15" t="s">
        <v>791</v>
      </c>
      <c r="F220" s="18"/>
      <c r="G220" s="19" t="s">
        <v>792</v>
      </c>
      <c r="H220" s="20">
        <f t="shared" si="19"/>
        <v>3458.808</v>
      </c>
      <c r="I220" s="20">
        <f t="shared" si="19"/>
        <v>3458.808</v>
      </c>
      <c r="J220" s="20">
        <f t="shared" si="19"/>
        <v>3458.808</v>
      </c>
    </row>
    <row r="221" spans="1:11" ht="48" customHeight="1">
      <c r="A221" s="6"/>
      <c r="B221" s="6">
        <v>601</v>
      </c>
      <c r="C221" s="6">
        <v>10</v>
      </c>
      <c r="D221" s="6" t="s">
        <v>786</v>
      </c>
      <c r="E221" s="7" t="s">
        <v>818</v>
      </c>
      <c r="F221" s="6"/>
      <c r="G221" s="5" t="s">
        <v>819</v>
      </c>
      <c r="H221" s="21">
        <f>H222</f>
        <v>3458.808</v>
      </c>
      <c r="I221" s="21">
        <f t="shared" si="19"/>
        <v>3458.808</v>
      </c>
      <c r="J221" s="21">
        <f t="shared" si="19"/>
        <v>3458.808</v>
      </c>
    </row>
    <row r="222" spans="1:11" ht="36" customHeight="1">
      <c r="A222" s="6"/>
      <c r="B222" s="6">
        <v>601</v>
      </c>
      <c r="C222" s="6">
        <v>10</v>
      </c>
      <c r="D222" s="6" t="s">
        <v>786</v>
      </c>
      <c r="E222" s="7" t="s">
        <v>834</v>
      </c>
      <c r="F222" s="6"/>
      <c r="G222" s="5" t="s">
        <v>796</v>
      </c>
      <c r="H222" s="21">
        <f>H224</f>
        <v>3458.808</v>
      </c>
      <c r="I222" s="21">
        <f>I224</f>
        <v>3458.808</v>
      </c>
      <c r="J222" s="21">
        <f>J224</f>
        <v>3458.808</v>
      </c>
    </row>
    <row r="223" spans="1:11" ht="36" customHeight="1">
      <c r="A223" s="6"/>
      <c r="B223" s="6">
        <v>601</v>
      </c>
      <c r="C223" s="6">
        <v>10</v>
      </c>
      <c r="D223" s="6" t="s">
        <v>786</v>
      </c>
      <c r="E223" s="28" t="s">
        <v>445</v>
      </c>
      <c r="F223" s="6"/>
      <c r="G223" s="5" t="s">
        <v>446</v>
      </c>
      <c r="H223" s="21">
        <f>H224</f>
        <v>3458.808</v>
      </c>
      <c r="I223" s="21">
        <f>I224</f>
        <v>3458.808</v>
      </c>
      <c r="J223" s="21">
        <f>J224</f>
        <v>3458.808</v>
      </c>
    </row>
    <row r="224" spans="1:11" ht="27" customHeight="1">
      <c r="A224" s="6"/>
      <c r="B224" s="6">
        <v>601</v>
      </c>
      <c r="C224" s="6">
        <v>10</v>
      </c>
      <c r="D224" s="6" t="s">
        <v>786</v>
      </c>
      <c r="E224" s="28" t="s">
        <v>445</v>
      </c>
      <c r="F224" s="23" t="s">
        <v>447</v>
      </c>
      <c r="G224" s="24" t="s">
        <v>809</v>
      </c>
      <c r="H224" s="21">
        <v>3458.808</v>
      </c>
      <c r="I224" s="21">
        <v>3458.808</v>
      </c>
      <c r="J224" s="21">
        <v>3458.808</v>
      </c>
    </row>
    <row r="225" spans="1:10" ht="24" customHeight="1">
      <c r="A225" s="6"/>
      <c r="B225" s="6">
        <v>601</v>
      </c>
      <c r="C225" s="27" t="s">
        <v>768</v>
      </c>
      <c r="D225" s="27" t="s">
        <v>805</v>
      </c>
      <c r="E225" s="14"/>
      <c r="F225" s="27"/>
      <c r="G225" s="16" t="s">
        <v>448</v>
      </c>
      <c r="H225" s="17">
        <f>H226</f>
        <v>8676</v>
      </c>
      <c r="I225" s="17">
        <f>I226</f>
        <v>8676</v>
      </c>
      <c r="J225" s="17">
        <f>J226</f>
        <v>8676</v>
      </c>
    </row>
    <row r="226" spans="1:10" ht="60" customHeight="1">
      <c r="A226" s="6"/>
      <c r="B226" s="6">
        <v>601</v>
      </c>
      <c r="C226" s="18" t="s">
        <v>768</v>
      </c>
      <c r="D226" s="18" t="s">
        <v>805</v>
      </c>
      <c r="E226" s="15" t="s">
        <v>791</v>
      </c>
      <c r="F226" s="18"/>
      <c r="G226" s="19" t="s">
        <v>792</v>
      </c>
      <c r="H226" s="20">
        <f>H228</f>
        <v>8676</v>
      </c>
      <c r="I226" s="20">
        <f>I228</f>
        <v>8676</v>
      </c>
      <c r="J226" s="20">
        <f>J228</f>
        <v>8676</v>
      </c>
    </row>
    <row r="227" spans="1:10" ht="37.9" customHeight="1">
      <c r="A227" s="6"/>
      <c r="B227" s="6">
        <v>601</v>
      </c>
      <c r="C227" s="6" t="s">
        <v>768</v>
      </c>
      <c r="D227" s="6" t="s">
        <v>805</v>
      </c>
      <c r="E227" s="7" t="s">
        <v>818</v>
      </c>
      <c r="F227" s="6"/>
      <c r="G227" s="5" t="s">
        <v>819</v>
      </c>
      <c r="H227" s="21">
        <f>H228</f>
        <v>8676</v>
      </c>
      <c r="I227" s="21">
        <f>I228</f>
        <v>8676</v>
      </c>
      <c r="J227" s="21">
        <f>J228</f>
        <v>8676</v>
      </c>
    </row>
    <row r="228" spans="1:10" ht="46.9" customHeight="1">
      <c r="A228" s="6"/>
      <c r="B228" s="6">
        <v>601</v>
      </c>
      <c r="C228" s="6" t="s">
        <v>768</v>
      </c>
      <c r="D228" s="6" t="s">
        <v>805</v>
      </c>
      <c r="E228" s="7" t="s">
        <v>820</v>
      </c>
      <c r="F228" s="7"/>
      <c r="G228" s="5" t="s">
        <v>821</v>
      </c>
      <c r="H228" s="21">
        <f t="shared" ref="H228:J229" si="20">H229</f>
        <v>8676</v>
      </c>
      <c r="I228" s="21">
        <f t="shared" si="20"/>
        <v>8676</v>
      </c>
      <c r="J228" s="21">
        <f t="shared" si="20"/>
        <v>8676</v>
      </c>
    </row>
    <row r="229" spans="1:10" ht="139.9" customHeight="1">
      <c r="A229" s="6"/>
      <c r="B229" s="6">
        <v>601</v>
      </c>
      <c r="C229" s="6" t="s">
        <v>768</v>
      </c>
      <c r="D229" s="6" t="s">
        <v>805</v>
      </c>
      <c r="E229" s="7" t="s">
        <v>449</v>
      </c>
      <c r="F229" s="6"/>
      <c r="G229" s="5" t="s">
        <v>450</v>
      </c>
      <c r="H229" s="21">
        <f t="shared" si="20"/>
        <v>8676</v>
      </c>
      <c r="I229" s="21">
        <f t="shared" si="20"/>
        <v>8676</v>
      </c>
      <c r="J229" s="21">
        <f t="shared" si="20"/>
        <v>8676</v>
      </c>
    </row>
    <row r="230" spans="1:10" ht="25.9" customHeight="1">
      <c r="A230" s="6"/>
      <c r="B230" s="6">
        <v>601</v>
      </c>
      <c r="C230" s="6" t="s">
        <v>768</v>
      </c>
      <c r="D230" s="6" t="s">
        <v>805</v>
      </c>
      <c r="E230" s="7" t="s">
        <v>449</v>
      </c>
      <c r="F230" s="23" t="s">
        <v>447</v>
      </c>
      <c r="G230" s="24" t="s">
        <v>809</v>
      </c>
      <c r="H230" s="21">
        <v>8676</v>
      </c>
      <c r="I230" s="21">
        <v>8676</v>
      </c>
      <c r="J230" s="21">
        <v>8676</v>
      </c>
    </row>
    <row r="231" spans="1:10" ht="24" customHeight="1">
      <c r="A231" s="6"/>
      <c r="B231" s="6">
        <v>601</v>
      </c>
      <c r="C231" s="27" t="s">
        <v>768</v>
      </c>
      <c r="D231" s="27" t="s">
        <v>810</v>
      </c>
      <c r="E231" s="70"/>
      <c r="F231" s="71"/>
      <c r="G231" s="47" t="s">
        <v>456</v>
      </c>
      <c r="H231" s="17">
        <f>H232+H239</f>
        <v>12865.103000000001</v>
      </c>
      <c r="I231" s="17">
        <f>I232+I239</f>
        <v>13810.023999999999</v>
      </c>
      <c r="J231" s="17">
        <f>J232+J239</f>
        <v>6121.0590000000002</v>
      </c>
    </row>
    <row r="232" spans="1:10" ht="60" customHeight="1">
      <c r="A232" s="6"/>
      <c r="B232" s="6">
        <v>601</v>
      </c>
      <c r="C232" s="18" t="s">
        <v>768</v>
      </c>
      <c r="D232" s="18" t="s">
        <v>810</v>
      </c>
      <c r="E232" s="15" t="s">
        <v>77</v>
      </c>
      <c r="F232" s="15"/>
      <c r="G232" s="19" t="s">
        <v>457</v>
      </c>
      <c r="H232" s="20">
        <f t="shared" ref="H232:J233" si="21">H233</f>
        <v>5381.9030000000002</v>
      </c>
      <c r="I232" s="20">
        <f t="shared" si="21"/>
        <v>1338.124</v>
      </c>
      <c r="J232" s="20">
        <f t="shared" si="21"/>
        <v>1132.259</v>
      </c>
    </row>
    <row r="233" spans="1:10" ht="49.15" customHeight="1">
      <c r="A233" s="6"/>
      <c r="B233" s="6">
        <v>601</v>
      </c>
      <c r="C233" s="6" t="s">
        <v>768</v>
      </c>
      <c r="D233" s="6" t="s">
        <v>810</v>
      </c>
      <c r="E233" s="7" t="s">
        <v>79</v>
      </c>
      <c r="F233" s="7"/>
      <c r="G233" s="5" t="s">
        <v>80</v>
      </c>
      <c r="H233" s="21">
        <f t="shared" si="21"/>
        <v>5381.9030000000002</v>
      </c>
      <c r="I233" s="21">
        <f t="shared" si="21"/>
        <v>1338.124</v>
      </c>
      <c r="J233" s="21">
        <f t="shared" si="21"/>
        <v>1132.259</v>
      </c>
    </row>
    <row r="234" spans="1:10" ht="36" customHeight="1">
      <c r="A234" s="6"/>
      <c r="B234" s="6">
        <v>601</v>
      </c>
      <c r="C234" s="6" t="s">
        <v>768</v>
      </c>
      <c r="D234" s="6" t="s">
        <v>810</v>
      </c>
      <c r="E234" s="7" t="s">
        <v>458</v>
      </c>
      <c r="F234" s="7"/>
      <c r="G234" s="5" t="s">
        <v>459</v>
      </c>
      <c r="H234" s="21">
        <f>H235+H237</f>
        <v>5381.9030000000002</v>
      </c>
      <c r="I234" s="21">
        <f>I235+I237</f>
        <v>1338.124</v>
      </c>
      <c r="J234" s="21">
        <f>J235+J237</f>
        <v>1132.259</v>
      </c>
    </row>
    <row r="235" spans="1:10" ht="36" customHeight="1">
      <c r="A235" s="6"/>
      <c r="B235" s="6">
        <v>601</v>
      </c>
      <c r="C235" s="6" t="s">
        <v>768</v>
      </c>
      <c r="D235" s="6" t="s">
        <v>810</v>
      </c>
      <c r="E235" s="7" t="s">
        <v>460</v>
      </c>
      <c r="F235" s="7"/>
      <c r="G235" s="5" t="s">
        <v>461</v>
      </c>
      <c r="H235" s="21">
        <f>H236</f>
        <v>4940.7629999999999</v>
      </c>
      <c r="I235" s="21">
        <f>I236</f>
        <v>1338.124</v>
      </c>
      <c r="J235" s="21">
        <f>J236</f>
        <v>1132.259</v>
      </c>
    </row>
    <row r="236" spans="1:10" ht="36" customHeight="1">
      <c r="A236" s="6"/>
      <c r="B236" s="6">
        <v>601</v>
      </c>
      <c r="C236" s="6" t="s">
        <v>768</v>
      </c>
      <c r="D236" s="6" t="s">
        <v>810</v>
      </c>
      <c r="E236" s="7" t="s">
        <v>460</v>
      </c>
      <c r="F236" s="23" t="s">
        <v>447</v>
      </c>
      <c r="G236" s="24" t="s">
        <v>809</v>
      </c>
      <c r="H236" s="21">
        <v>4940.7629999999999</v>
      </c>
      <c r="I236" s="21">
        <v>1338.124</v>
      </c>
      <c r="J236" s="21">
        <v>1132.259</v>
      </c>
    </row>
    <row r="237" spans="1:10" ht="40.5" customHeight="1">
      <c r="A237" s="6"/>
      <c r="B237" s="6">
        <v>601</v>
      </c>
      <c r="C237" s="6" t="s">
        <v>768</v>
      </c>
      <c r="D237" s="6" t="s">
        <v>810</v>
      </c>
      <c r="E237" s="7" t="s">
        <v>689</v>
      </c>
      <c r="F237" s="6"/>
      <c r="G237" s="5" t="s">
        <v>744</v>
      </c>
      <c r="H237" s="21">
        <f>H238</f>
        <v>441.14</v>
      </c>
      <c r="I237" s="21">
        <f>I238</f>
        <v>0</v>
      </c>
      <c r="J237" s="21">
        <f>J238</f>
        <v>0</v>
      </c>
    </row>
    <row r="238" spans="1:10" ht="30" customHeight="1">
      <c r="A238" s="6"/>
      <c r="B238" s="6">
        <v>601</v>
      </c>
      <c r="C238" s="6" t="s">
        <v>768</v>
      </c>
      <c r="D238" s="6" t="s">
        <v>810</v>
      </c>
      <c r="E238" s="7" t="s">
        <v>689</v>
      </c>
      <c r="F238" s="23" t="s">
        <v>447</v>
      </c>
      <c r="G238" s="24" t="s">
        <v>809</v>
      </c>
      <c r="H238" s="21">
        <v>441.14</v>
      </c>
      <c r="I238" s="21">
        <v>0</v>
      </c>
      <c r="J238" s="21">
        <v>0</v>
      </c>
    </row>
    <row r="239" spans="1:10" ht="60" customHeight="1">
      <c r="A239" s="6"/>
      <c r="B239" s="6">
        <v>601</v>
      </c>
      <c r="C239" s="18" t="s">
        <v>768</v>
      </c>
      <c r="D239" s="18" t="s">
        <v>810</v>
      </c>
      <c r="E239" s="15" t="s">
        <v>791</v>
      </c>
      <c r="F239" s="18"/>
      <c r="G239" s="19" t="s">
        <v>792</v>
      </c>
      <c r="H239" s="20">
        <f t="shared" ref="H239:J240" si="22">H240</f>
        <v>7483.2000000000007</v>
      </c>
      <c r="I239" s="20">
        <f t="shared" si="22"/>
        <v>12471.9</v>
      </c>
      <c r="J239" s="20">
        <f t="shared" si="22"/>
        <v>4988.8</v>
      </c>
    </row>
    <row r="240" spans="1:10" ht="38.450000000000003" customHeight="1">
      <c r="A240" s="6"/>
      <c r="B240" s="6">
        <v>601</v>
      </c>
      <c r="C240" s="6" t="s">
        <v>768</v>
      </c>
      <c r="D240" s="6" t="s">
        <v>810</v>
      </c>
      <c r="E240" s="7" t="s">
        <v>818</v>
      </c>
      <c r="F240" s="7"/>
      <c r="G240" s="5" t="s">
        <v>819</v>
      </c>
      <c r="H240" s="21">
        <f t="shared" si="22"/>
        <v>7483.2000000000007</v>
      </c>
      <c r="I240" s="21">
        <f t="shared" si="22"/>
        <v>12471.9</v>
      </c>
      <c r="J240" s="21">
        <f t="shared" si="22"/>
        <v>4988.8</v>
      </c>
    </row>
    <row r="241" spans="1:11" ht="51" customHeight="1">
      <c r="A241" s="6"/>
      <c r="B241" s="6">
        <v>601</v>
      </c>
      <c r="C241" s="6" t="s">
        <v>768</v>
      </c>
      <c r="D241" s="6" t="s">
        <v>810</v>
      </c>
      <c r="E241" s="7" t="s">
        <v>820</v>
      </c>
      <c r="F241" s="7"/>
      <c r="G241" s="5" t="s">
        <v>821</v>
      </c>
      <c r="H241" s="21">
        <f>H244+H242</f>
        <v>7483.2000000000007</v>
      </c>
      <c r="I241" s="21">
        <f>I244+I242</f>
        <v>12471.9</v>
      </c>
      <c r="J241" s="21">
        <f>J244+J242</f>
        <v>4988.8</v>
      </c>
    </row>
    <row r="242" spans="1:11" ht="93.6" customHeight="1">
      <c r="A242" s="6"/>
      <c r="B242" s="6">
        <v>601</v>
      </c>
      <c r="C242" s="6" t="s">
        <v>768</v>
      </c>
      <c r="D242" s="6" t="s">
        <v>810</v>
      </c>
      <c r="E242" s="34" t="s">
        <v>462</v>
      </c>
      <c r="F242" s="35"/>
      <c r="G242" s="31" t="s">
        <v>463</v>
      </c>
      <c r="H242" s="21">
        <f>H243</f>
        <v>4988.8</v>
      </c>
      <c r="I242" s="21">
        <f>I243</f>
        <v>9977.5</v>
      </c>
      <c r="J242" s="21">
        <f>J243</f>
        <v>4988.8</v>
      </c>
    </row>
    <row r="243" spans="1:11" ht="48" customHeight="1">
      <c r="A243" s="6"/>
      <c r="B243" s="6">
        <v>601</v>
      </c>
      <c r="C243" s="6" t="s">
        <v>768</v>
      </c>
      <c r="D243" s="6" t="s">
        <v>810</v>
      </c>
      <c r="E243" s="34" t="s">
        <v>462</v>
      </c>
      <c r="F243" s="23">
        <v>400</v>
      </c>
      <c r="G243" s="5" t="s">
        <v>53</v>
      </c>
      <c r="H243" s="21">
        <v>4988.8</v>
      </c>
      <c r="I243" s="21">
        <v>9977.5</v>
      </c>
      <c r="J243" s="21">
        <v>4988.8</v>
      </c>
    </row>
    <row r="244" spans="1:11" ht="118.15" customHeight="1">
      <c r="A244" s="6"/>
      <c r="B244" s="6">
        <v>601</v>
      </c>
      <c r="C244" s="6" t="s">
        <v>768</v>
      </c>
      <c r="D244" s="6" t="s">
        <v>810</v>
      </c>
      <c r="E244" s="34" t="s">
        <v>464</v>
      </c>
      <c r="F244" s="35"/>
      <c r="G244" s="31" t="s">
        <v>465</v>
      </c>
      <c r="H244" s="21">
        <f>H245</f>
        <v>2494.4</v>
      </c>
      <c r="I244" s="21">
        <f>I245</f>
        <v>2494.4</v>
      </c>
      <c r="J244" s="21">
        <f>J245</f>
        <v>0</v>
      </c>
    </row>
    <row r="245" spans="1:11" ht="48" customHeight="1">
      <c r="A245" s="6"/>
      <c r="B245" s="6">
        <v>601</v>
      </c>
      <c r="C245" s="6" t="s">
        <v>768</v>
      </c>
      <c r="D245" s="6" t="s">
        <v>810</v>
      </c>
      <c r="E245" s="34" t="s">
        <v>464</v>
      </c>
      <c r="F245" s="23">
        <v>400</v>
      </c>
      <c r="G245" s="5" t="s">
        <v>53</v>
      </c>
      <c r="H245" s="21">
        <v>2494.4</v>
      </c>
      <c r="I245" s="33">
        <v>2494.4</v>
      </c>
      <c r="J245" s="33">
        <v>0</v>
      </c>
    </row>
    <row r="246" spans="1:11" ht="36" customHeight="1">
      <c r="A246" s="6"/>
      <c r="B246" s="6">
        <v>601</v>
      </c>
      <c r="C246" s="27">
        <v>10</v>
      </c>
      <c r="D246" s="14" t="s">
        <v>824</v>
      </c>
      <c r="E246" s="51"/>
      <c r="F246" s="27"/>
      <c r="G246" s="16" t="s">
        <v>468</v>
      </c>
      <c r="H246" s="17">
        <f>H247</f>
        <v>979.88</v>
      </c>
      <c r="I246" s="17">
        <f>I247</f>
        <v>979.88</v>
      </c>
      <c r="J246" s="17">
        <f>J247</f>
        <v>979.88</v>
      </c>
    </row>
    <row r="247" spans="1:11" ht="72" customHeight="1">
      <c r="A247" s="6"/>
      <c r="B247" s="6">
        <v>601</v>
      </c>
      <c r="C247" s="18">
        <v>10</v>
      </c>
      <c r="D247" s="15" t="s">
        <v>824</v>
      </c>
      <c r="E247" s="15" t="s">
        <v>434</v>
      </c>
      <c r="F247" s="18"/>
      <c r="G247" s="19" t="s">
        <v>435</v>
      </c>
      <c r="H247" s="20">
        <f t="shared" ref="H247:J248" si="23">H248</f>
        <v>979.88</v>
      </c>
      <c r="I247" s="20">
        <f t="shared" si="23"/>
        <v>979.88</v>
      </c>
      <c r="J247" s="20">
        <f t="shared" si="23"/>
        <v>979.88</v>
      </c>
    </row>
    <row r="248" spans="1:11" ht="94.15" customHeight="1">
      <c r="A248" s="6"/>
      <c r="B248" s="6">
        <v>601</v>
      </c>
      <c r="C248" s="6">
        <v>10</v>
      </c>
      <c r="D248" s="7" t="s">
        <v>824</v>
      </c>
      <c r="E248" s="7" t="s">
        <v>436</v>
      </c>
      <c r="F248" s="6"/>
      <c r="G248" s="5" t="s">
        <v>437</v>
      </c>
      <c r="H248" s="21">
        <f t="shared" si="23"/>
        <v>979.88</v>
      </c>
      <c r="I248" s="21">
        <f t="shared" si="23"/>
        <v>979.88</v>
      </c>
      <c r="J248" s="21">
        <f t="shared" si="23"/>
        <v>979.88</v>
      </c>
    </row>
    <row r="249" spans="1:11" ht="60" customHeight="1">
      <c r="A249" s="6"/>
      <c r="B249" s="6">
        <v>601</v>
      </c>
      <c r="C249" s="6">
        <v>10</v>
      </c>
      <c r="D249" s="7" t="s">
        <v>824</v>
      </c>
      <c r="E249" s="7" t="s">
        <v>469</v>
      </c>
      <c r="F249" s="6"/>
      <c r="G249" s="5" t="s">
        <v>470</v>
      </c>
      <c r="H249" s="21">
        <f>H250+H252+H254</f>
        <v>979.88</v>
      </c>
      <c r="I249" s="21">
        <f>I250+I252+I254</f>
        <v>979.88</v>
      </c>
      <c r="J249" s="21">
        <f>J250+J252+J254</f>
        <v>979.88</v>
      </c>
    </row>
    <row r="250" spans="1:11" ht="60" customHeight="1">
      <c r="A250" s="6"/>
      <c r="B250" s="6">
        <v>601</v>
      </c>
      <c r="C250" s="6">
        <v>10</v>
      </c>
      <c r="D250" s="7" t="s">
        <v>824</v>
      </c>
      <c r="E250" s="7" t="s">
        <v>471</v>
      </c>
      <c r="F250" s="6"/>
      <c r="G250" s="5" t="s">
        <v>472</v>
      </c>
      <c r="H250" s="21">
        <f>H251</f>
        <v>229.88</v>
      </c>
      <c r="I250" s="21">
        <f>I251</f>
        <v>229.88</v>
      </c>
      <c r="J250" s="21">
        <f>J251</f>
        <v>229.88</v>
      </c>
    </row>
    <row r="251" spans="1:11" ht="27" customHeight="1">
      <c r="A251" s="6"/>
      <c r="B251" s="6">
        <v>601</v>
      </c>
      <c r="C251" s="6">
        <v>10</v>
      </c>
      <c r="D251" s="7" t="s">
        <v>824</v>
      </c>
      <c r="E251" s="7" t="s">
        <v>471</v>
      </c>
      <c r="F251" s="23" t="s">
        <v>447</v>
      </c>
      <c r="G251" s="24" t="s">
        <v>809</v>
      </c>
      <c r="H251" s="21">
        <v>229.88</v>
      </c>
      <c r="I251" s="21">
        <v>229.88</v>
      </c>
      <c r="J251" s="21">
        <v>229.88</v>
      </c>
    </row>
    <row r="252" spans="1:11" ht="71.45" customHeight="1">
      <c r="A252" s="6"/>
      <c r="B252" s="6">
        <v>601</v>
      </c>
      <c r="C252" s="6">
        <v>10</v>
      </c>
      <c r="D252" s="7" t="s">
        <v>824</v>
      </c>
      <c r="E252" s="7" t="s">
        <v>473</v>
      </c>
      <c r="F252" s="6"/>
      <c r="G252" s="5" t="s">
        <v>474</v>
      </c>
      <c r="H252" s="21">
        <f>H253</f>
        <v>500</v>
      </c>
      <c r="I252" s="21">
        <f>I253</f>
        <v>500</v>
      </c>
      <c r="J252" s="21">
        <f>J253</f>
        <v>500</v>
      </c>
    </row>
    <row r="253" spans="1:11" ht="60" customHeight="1">
      <c r="A253" s="6"/>
      <c r="B253" s="6">
        <v>601</v>
      </c>
      <c r="C253" s="6">
        <v>10</v>
      </c>
      <c r="D253" s="7" t="s">
        <v>824</v>
      </c>
      <c r="E253" s="7" t="s">
        <v>473</v>
      </c>
      <c r="F253" s="37" t="s">
        <v>846</v>
      </c>
      <c r="G253" s="24" t="s">
        <v>847</v>
      </c>
      <c r="H253" s="21">
        <v>500</v>
      </c>
      <c r="I253" s="21">
        <v>500</v>
      </c>
      <c r="J253" s="21">
        <v>500</v>
      </c>
    </row>
    <row r="254" spans="1:11" ht="94.9" customHeight="1">
      <c r="A254" s="6"/>
      <c r="B254" s="6">
        <v>601</v>
      </c>
      <c r="C254" s="6">
        <v>10</v>
      </c>
      <c r="D254" s="7" t="s">
        <v>824</v>
      </c>
      <c r="E254" s="7" t="s">
        <v>475</v>
      </c>
      <c r="F254" s="6"/>
      <c r="G254" s="5" t="s">
        <v>476</v>
      </c>
      <c r="H254" s="21">
        <f>H255</f>
        <v>250</v>
      </c>
      <c r="I254" s="21">
        <f>I255</f>
        <v>250</v>
      </c>
      <c r="J254" s="21">
        <f>J255</f>
        <v>250</v>
      </c>
    </row>
    <row r="255" spans="1:11" ht="60" customHeight="1">
      <c r="A255" s="6"/>
      <c r="B255" s="6">
        <v>601</v>
      </c>
      <c r="C255" s="6">
        <v>10</v>
      </c>
      <c r="D255" s="7" t="s">
        <v>824</v>
      </c>
      <c r="E255" s="7" t="s">
        <v>475</v>
      </c>
      <c r="F255" s="37" t="s">
        <v>846</v>
      </c>
      <c r="G255" s="24" t="s">
        <v>847</v>
      </c>
      <c r="H255" s="21">
        <v>250</v>
      </c>
      <c r="I255" s="21">
        <v>250</v>
      </c>
      <c r="J255" s="21">
        <v>250</v>
      </c>
    </row>
    <row r="256" spans="1:11" ht="24" customHeight="1">
      <c r="A256" s="6"/>
      <c r="B256" s="6">
        <v>601</v>
      </c>
      <c r="C256" s="10" t="s">
        <v>769</v>
      </c>
      <c r="D256" s="10" t="s">
        <v>787</v>
      </c>
      <c r="E256" s="44"/>
      <c r="F256" s="10"/>
      <c r="G256" s="11" t="s">
        <v>477</v>
      </c>
      <c r="H256" s="12">
        <f>H263+H286+H257</f>
        <v>44389.030999999995</v>
      </c>
      <c r="I256" s="12">
        <f>I263+I286+I257</f>
        <v>38862.170999999995</v>
      </c>
      <c r="J256" s="12">
        <f>J263+J286+J257</f>
        <v>38862.170999999995</v>
      </c>
      <c r="K256" s="2">
        <v>21777.059000000001</v>
      </c>
    </row>
    <row r="257" spans="1:12" ht="12" customHeight="1">
      <c r="A257" s="6"/>
      <c r="B257" s="6">
        <v>601</v>
      </c>
      <c r="C257" s="27">
        <v>11</v>
      </c>
      <c r="D257" s="14" t="s">
        <v>786</v>
      </c>
      <c r="E257" s="14"/>
      <c r="F257" s="27"/>
      <c r="G257" s="16" t="s">
        <v>478</v>
      </c>
      <c r="H257" s="17">
        <f t="shared" ref="H257:J261" si="24">H258</f>
        <v>1557.45</v>
      </c>
      <c r="I257" s="17">
        <f t="shared" si="24"/>
        <v>1557.45</v>
      </c>
      <c r="J257" s="17">
        <f t="shared" si="24"/>
        <v>1557.45</v>
      </c>
    </row>
    <row r="258" spans="1:12" ht="72" customHeight="1">
      <c r="A258" s="6"/>
      <c r="B258" s="6">
        <v>601</v>
      </c>
      <c r="C258" s="7">
        <v>11</v>
      </c>
      <c r="D258" s="7" t="s">
        <v>786</v>
      </c>
      <c r="E258" s="15" t="s">
        <v>479</v>
      </c>
      <c r="F258" s="18"/>
      <c r="G258" s="19" t="s">
        <v>480</v>
      </c>
      <c r="H258" s="20">
        <f t="shared" si="24"/>
        <v>1557.45</v>
      </c>
      <c r="I258" s="20">
        <f t="shared" si="24"/>
        <v>1557.45</v>
      </c>
      <c r="J258" s="20">
        <f t="shared" si="24"/>
        <v>1557.45</v>
      </c>
    </row>
    <row r="259" spans="1:12" ht="60" customHeight="1">
      <c r="A259" s="6"/>
      <c r="B259" s="6">
        <v>601</v>
      </c>
      <c r="C259" s="7">
        <v>11</v>
      </c>
      <c r="D259" s="7" t="s">
        <v>786</v>
      </c>
      <c r="E259" s="7" t="s">
        <v>481</v>
      </c>
      <c r="F259" s="6"/>
      <c r="G259" s="5" t="s">
        <v>482</v>
      </c>
      <c r="H259" s="21">
        <f t="shared" si="24"/>
        <v>1557.45</v>
      </c>
      <c r="I259" s="21">
        <f t="shared" si="24"/>
        <v>1557.45</v>
      </c>
      <c r="J259" s="21">
        <f t="shared" si="24"/>
        <v>1557.45</v>
      </c>
    </row>
    <row r="260" spans="1:12" ht="60" customHeight="1">
      <c r="A260" s="6"/>
      <c r="B260" s="6">
        <v>601</v>
      </c>
      <c r="C260" s="7">
        <v>11</v>
      </c>
      <c r="D260" s="7" t="s">
        <v>786</v>
      </c>
      <c r="E260" s="7" t="s">
        <v>483</v>
      </c>
      <c r="F260" s="6"/>
      <c r="G260" s="5" t="s">
        <v>484</v>
      </c>
      <c r="H260" s="21">
        <f t="shared" si="24"/>
        <v>1557.45</v>
      </c>
      <c r="I260" s="21">
        <f t="shared" si="24"/>
        <v>1557.45</v>
      </c>
      <c r="J260" s="21">
        <f t="shared" si="24"/>
        <v>1557.45</v>
      </c>
    </row>
    <row r="261" spans="1:12" ht="84" customHeight="1">
      <c r="A261" s="6"/>
      <c r="B261" s="6">
        <v>601</v>
      </c>
      <c r="C261" s="7">
        <v>11</v>
      </c>
      <c r="D261" s="7" t="s">
        <v>786</v>
      </c>
      <c r="E261" s="7" t="s">
        <v>485</v>
      </c>
      <c r="F261" s="6"/>
      <c r="G261" s="5" t="s">
        <v>486</v>
      </c>
      <c r="H261" s="21">
        <f t="shared" si="24"/>
        <v>1557.45</v>
      </c>
      <c r="I261" s="21">
        <f t="shared" si="24"/>
        <v>1557.45</v>
      </c>
      <c r="J261" s="21">
        <f t="shared" si="24"/>
        <v>1557.45</v>
      </c>
    </row>
    <row r="262" spans="1:12" ht="60" customHeight="1">
      <c r="A262" s="6"/>
      <c r="B262" s="6">
        <v>601</v>
      </c>
      <c r="C262" s="7">
        <v>11</v>
      </c>
      <c r="D262" s="7" t="s">
        <v>786</v>
      </c>
      <c r="E262" s="7" t="s">
        <v>485</v>
      </c>
      <c r="F262" s="37" t="s">
        <v>846</v>
      </c>
      <c r="G262" s="24" t="s">
        <v>847</v>
      </c>
      <c r="H262" s="21">
        <v>1557.45</v>
      </c>
      <c r="I262" s="21">
        <v>1557.45</v>
      </c>
      <c r="J262" s="21">
        <v>1557.45</v>
      </c>
    </row>
    <row r="263" spans="1:12" ht="12" customHeight="1">
      <c r="A263" s="6"/>
      <c r="B263" s="6">
        <v>601</v>
      </c>
      <c r="C263" s="27" t="s">
        <v>769</v>
      </c>
      <c r="D263" s="27" t="s">
        <v>789</v>
      </c>
      <c r="E263" s="14"/>
      <c r="F263" s="27"/>
      <c r="G263" s="16" t="s">
        <v>487</v>
      </c>
      <c r="H263" s="17">
        <f>H264+H279</f>
        <v>34910.781999999999</v>
      </c>
      <c r="I263" s="17">
        <f>I264+I279</f>
        <v>29536.415000000001</v>
      </c>
      <c r="J263" s="17">
        <f>J264+J279</f>
        <v>29536.415000000001</v>
      </c>
      <c r="K263" s="17">
        <f>K264</f>
        <v>0</v>
      </c>
      <c r="L263" s="17">
        <f>L264</f>
        <v>0</v>
      </c>
    </row>
    <row r="264" spans="1:12" ht="59.45" customHeight="1">
      <c r="A264" s="6"/>
      <c r="B264" s="6">
        <v>601</v>
      </c>
      <c r="C264" s="18" t="s">
        <v>769</v>
      </c>
      <c r="D264" s="18" t="s">
        <v>789</v>
      </c>
      <c r="E264" s="15" t="s">
        <v>479</v>
      </c>
      <c r="F264" s="18"/>
      <c r="G264" s="19" t="s">
        <v>480</v>
      </c>
      <c r="H264" s="20">
        <f>H265+H282</f>
        <v>34760.781999999999</v>
      </c>
      <c r="I264" s="20">
        <f>I265+I282</f>
        <v>29536.415000000001</v>
      </c>
      <c r="J264" s="20">
        <f>J265+J282</f>
        <v>29536.415000000001</v>
      </c>
    </row>
    <row r="265" spans="1:12" ht="48" customHeight="1">
      <c r="A265" s="6"/>
      <c r="B265" s="6">
        <v>601</v>
      </c>
      <c r="C265" s="6" t="s">
        <v>769</v>
      </c>
      <c r="D265" s="6" t="s">
        <v>789</v>
      </c>
      <c r="E265" s="7" t="s">
        <v>488</v>
      </c>
      <c r="F265" s="6"/>
      <c r="G265" s="5" t="s">
        <v>489</v>
      </c>
      <c r="H265" s="21">
        <f>H266</f>
        <v>34520.781999999999</v>
      </c>
      <c r="I265" s="21">
        <f>I266</f>
        <v>29296.415000000001</v>
      </c>
      <c r="J265" s="21">
        <f>J266</f>
        <v>29296.415000000001</v>
      </c>
    </row>
    <row r="266" spans="1:12" ht="128.44999999999999" customHeight="1">
      <c r="A266" s="6"/>
      <c r="B266" s="6">
        <v>601</v>
      </c>
      <c r="C266" s="6" t="s">
        <v>769</v>
      </c>
      <c r="D266" s="6" t="s">
        <v>789</v>
      </c>
      <c r="E266" s="7" t="s">
        <v>490</v>
      </c>
      <c r="F266" s="6"/>
      <c r="G266" s="5" t="s">
        <v>491</v>
      </c>
      <c r="H266" s="21">
        <f>H267+H269+H271+H273+H276</f>
        <v>34520.781999999999</v>
      </c>
      <c r="I266" s="21">
        <f>I267+I269+I271+I273+I276</f>
        <v>29296.415000000001</v>
      </c>
      <c r="J266" s="21">
        <f>J267+J269+J271+J273+J276</f>
        <v>29296.415000000001</v>
      </c>
    </row>
    <row r="267" spans="1:12" ht="164.45" customHeight="1">
      <c r="A267" s="6"/>
      <c r="B267" s="6">
        <v>601</v>
      </c>
      <c r="C267" s="6" t="s">
        <v>769</v>
      </c>
      <c r="D267" s="6" t="s">
        <v>789</v>
      </c>
      <c r="E267" s="7" t="s">
        <v>492</v>
      </c>
      <c r="F267" s="6"/>
      <c r="G267" s="5" t="s">
        <v>493</v>
      </c>
      <c r="H267" s="21">
        <f>H268</f>
        <v>3061.76</v>
      </c>
      <c r="I267" s="21">
        <f>I268</f>
        <v>3500</v>
      </c>
      <c r="J267" s="21">
        <f>J268</f>
        <v>3500</v>
      </c>
    </row>
    <row r="268" spans="1:12" ht="48" customHeight="1">
      <c r="A268" s="6"/>
      <c r="B268" s="6">
        <v>601</v>
      </c>
      <c r="C268" s="6" t="s">
        <v>769</v>
      </c>
      <c r="D268" s="6" t="s">
        <v>789</v>
      </c>
      <c r="E268" s="7" t="s">
        <v>492</v>
      </c>
      <c r="F268" s="23" t="s">
        <v>807</v>
      </c>
      <c r="G268" s="24" t="s">
        <v>808</v>
      </c>
      <c r="H268" s="21">
        <v>3061.76</v>
      </c>
      <c r="I268" s="21">
        <v>3500</v>
      </c>
      <c r="J268" s="21">
        <v>3500</v>
      </c>
    </row>
    <row r="269" spans="1:12" ht="60" customHeight="1">
      <c r="A269" s="6"/>
      <c r="B269" s="6">
        <v>601</v>
      </c>
      <c r="C269" s="6" t="s">
        <v>769</v>
      </c>
      <c r="D269" s="6" t="s">
        <v>789</v>
      </c>
      <c r="E269" s="7" t="s">
        <v>494</v>
      </c>
      <c r="F269" s="6"/>
      <c r="G269" s="5" t="s">
        <v>495</v>
      </c>
      <c r="H269" s="21">
        <f>H270</f>
        <v>2200</v>
      </c>
      <c r="I269" s="21">
        <f>I270</f>
        <v>2700</v>
      </c>
      <c r="J269" s="21">
        <f>J270</f>
        <v>2700</v>
      </c>
    </row>
    <row r="270" spans="1:12" ht="106.9" customHeight="1">
      <c r="A270" s="6"/>
      <c r="B270" s="6">
        <v>601</v>
      </c>
      <c r="C270" s="6" t="s">
        <v>769</v>
      </c>
      <c r="D270" s="6" t="s">
        <v>789</v>
      </c>
      <c r="E270" s="7" t="s">
        <v>494</v>
      </c>
      <c r="F270" s="23" t="s">
        <v>799</v>
      </c>
      <c r="G270" s="24" t="s">
        <v>800</v>
      </c>
      <c r="H270" s="21">
        <v>2200</v>
      </c>
      <c r="I270" s="21">
        <v>2700</v>
      </c>
      <c r="J270" s="21">
        <v>2700</v>
      </c>
    </row>
    <row r="271" spans="1:12" ht="58.9" customHeight="1">
      <c r="A271" s="6"/>
      <c r="B271" s="6">
        <v>601</v>
      </c>
      <c r="C271" s="6" t="s">
        <v>769</v>
      </c>
      <c r="D271" s="6" t="s">
        <v>789</v>
      </c>
      <c r="E271" s="7" t="s">
        <v>496</v>
      </c>
      <c r="F271" s="6"/>
      <c r="G271" s="5" t="s">
        <v>497</v>
      </c>
      <c r="H271" s="21">
        <f>H272</f>
        <v>3210.6</v>
      </c>
      <c r="I271" s="21">
        <f>I272</f>
        <v>3210.6</v>
      </c>
      <c r="J271" s="21">
        <f>J272</f>
        <v>3210.6</v>
      </c>
    </row>
    <row r="272" spans="1:12" ht="48" customHeight="1">
      <c r="A272" s="6"/>
      <c r="B272" s="6">
        <v>601</v>
      </c>
      <c r="C272" s="6" t="s">
        <v>769</v>
      </c>
      <c r="D272" s="6" t="s">
        <v>789</v>
      </c>
      <c r="E272" s="7" t="s">
        <v>496</v>
      </c>
      <c r="F272" s="23" t="s">
        <v>807</v>
      </c>
      <c r="G272" s="24" t="s">
        <v>808</v>
      </c>
      <c r="H272" s="21">
        <v>3210.6</v>
      </c>
      <c r="I272" s="21">
        <v>3210.6</v>
      </c>
      <c r="J272" s="21">
        <v>3210.6</v>
      </c>
    </row>
    <row r="273" spans="1:10" ht="24.6" customHeight="1">
      <c r="A273" s="6"/>
      <c r="B273" s="6">
        <v>601</v>
      </c>
      <c r="C273" s="6" t="s">
        <v>769</v>
      </c>
      <c r="D273" s="6" t="s">
        <v>789</v>
      </c>
      <c r="E273" s="7" t="s">
        <v>692</v>
      </c>
      <c r="F273" s="6"/>
      <c r="G273" s="5" t="s">
        <v>693</v>
      </c>
      <c r="H273" s="21">
        <f>H274+H275</f>
        <v>21046.809000000001</v>
      </c>
      <c r="I273" s="21">
        <f>I274+I275</f>
        <v>19885.815000000002</v>
      </c>
      <c r="J273" s="21">
        <f>J274+J275</f>
        <v>19885.815000000002</v>
      </c>
    </row>
    <row r="274" spans="1:10" ht="104.45" customHeight="1">
      <c r="A274" s="6"/>
      <c r="B274" s="6">
        <v>601</v>
      </c>
      <c r="C274" s="6" t="s">
        <v>769</v>
      </c>
      <c r="D274" s="6" t="s">
        <v>789</v>
      </c>
      <c r="E274" s="7" t="s">
        <v>692</v>
      </c>
      <c r="F274" s="23" t="s">
        <v>799</v>
      </c>
      <c r="G274" s="24" t="s">
        <v>800</v>
      </c>
      <c r="H274" s="21">
        <v>15026.225</v>
      </c>
      <c r="I274" s="21">
        <v>15026.225</v>
      </c>
      <c r="J274" s="21">
        <v>15026.225</v>
      </c>
    </row>
    <row r="275" spans="1:10" ht="48" customHeight="1">
      <c r="A275" s="6"/>
      <c r="B275" s="6">
        <v>601</v>
      </c>
      <c r="C275" s="6" t="s">
        <v>769</v>
      </c>
      <c r="D275" s="6" t="s">
        <v>789</v>
      </c>
      <c r="E275" s="7" t="s">
        <v>692</v>
      </c>
      <c r="F275" s="23" t="s">
        <v>807</v>
      </c>
      <c r="G275" s="24" t="s">
        <v>808</v>
      </c>
      <c r="H275" s="21">
        <v>6020.5839999999998</v>
      </c>
      <c r="I275" s="21">
        <v>4859.59</v>
      </c>
      <c r="J275" s="21">
        <v>4859.59</v>
      </c>
    </row>
    <row r="276" spans="1:10" ht="58.9" customHeight="1">
      <c r="A276" s="6"/>
      <c r="B276" s="6">
        <v>601</v>
      </c>
      <c r="C276" s="6" t="s">
        <v>769</v>
      </c>
      <c r="D276" s="6" t="s">
        <v>789</v>
      </c>
      <c r="E276" s="7" t="s">
        <v>302</v>
      </c>
      <c r="F276" s="23"/>
      <c r="G276" s="24" t="s">
        <v>301</v>
      </c>
      <c r="H276" s="21">
        <f>H277</f>
        <v>5001.6130000000003</v>
      </c>
      <c r="I276" s="21">
        <f>I277</f>
        <v>0</v>
      </c>
      <c r="J276" s="21">
        <f>J277</f>
        <v>0</v>
      </c>
    </row>
    <row r="277" spans="1:10" ht="48" customHeight="1">
      <c r="A277" s="6"/>
      <c r="B277" s="6">
        <v>601</v>
      </c>
      <c r="C277" s="6" t="s">
        <v>769</v>
      </c>
      <c r="D277" s="6" t="s">
        <v>789</v>
      </c>
      <c r="E277" s="7" t="s">
        <v>302</v>
      </c>
      <c r="F277" s="23" t="s">
        <v>807</v>
      </c>
      <c r="G277" s="24" t="s">
        <v>808</v>
      </c>
      <c r="H277" s="21">
        <v>5001.6130000000003</v>
      </c>
      <c r="I277" s="21">
        <v>0</v>
      </c>
      <c r="J277" s="21">
        <v>0</v>
      </c>
    </row>
    <row r="278" spans="1:10" ht="24" customHeight="1">
      <c r="A278" s="6"/>
      <c r="B278" s="6">
        <v>601</v>
      </c>
      <c r="C278" s="6" t="s">
        <v>769</v>
      </c>
      <c r="D278" s="6" t="s">
        <v>789</v>
      </c>
      <c r="E278" s="7" t="s">
        <v>801</v>
      </c>
      <c r="F278" s="6"/>
      <c r="G278" s="5" t="s">
        <v>802</v>
      </c>
      <c r="H278" s="21">
        <f>H279</f>
        <v>150</v>
      </c>
      <c r="I278" s="21">
        <f t="shared" ref="I278:J280" si="25">I279</f>
        <v>0</v>
      </c>
      <c r="J278" s="21">
        <f t="shared" si="25"/>
        <v>0</v>
      </c>
    </row>
    <row r="279" spans="1:10" ht="82.9" customHeight="1">
      <c r="A279" s="6"/>
      <c r="B279" s="6">
        <v>601</v>
      </c>
      <c r="C279" s="6" t="s">
        <v>769</v>
      </c>
      <c r="D279" s="6" t="s">
        <v>789</v>
      </c>
      <c r="E279" s="7" t="s">
        <v>695</v>
      </c>
      <c r="F279" s="25"/>
      <c r="G279" s="26" t="s">
        <v>697</v>
      </c>
      <c r="H279" s="21">
        <f>H280</f>
        <v>150</v>
      </c>
      <c r="I279" s="21">
        <f t="shared" si="25"/>
        <v>0</v>
      </c>
      <c r="J279" s="21">
        <f t="shared" si="25"/>
        <v>0</v>
      </c>
    </row>
    <row r="280" spans="1:10" ht="60" customHeight="1">
      <c r="A280" s="6"/>
      <c r="B280" s="6">
        <v>601</v>
      </c>
      <c r="C280" s="6" t="s">
        <v>769</v>
      </c>
      <c r="D280" s="6" t="s">
        <v>789</v>
      </c>
      <c r="E280" s="7" t="s">
        <v>696</v>
      </c>
      <c r="F280" s="25"/>
      <c r="G280" s="26" t="s">
        <v>694</v>
      </c>
      <c r="H280" s="21">
        <f>H281</f>
        <v>150</v>
      </c>
      <c r="I280" s="21">
        <f t="shared" si="25"/>
        <v>0</v>
      </c>
      <c r="J280" s="21">
        <f t="shared" si="25"/>
        <v>0</v>
      </c>
    </row>
    <row r="281" spans="1:10" ht="48" customHeight="1">
      <c r="A281" s="6"/>
      <c r="B281" s="6">
        <v>601</v>
      </c>
      <c r="C281" s="6" t="s">
        <v>769</v>
      </c>
      <c r="D281" s="6" t="s">
        <v>789</v>
      </c>
      <c r="E281" s="7" t="s">
        <v>696</v>
      </c>
      <c r="F281" s="23" t="s">
        <v>807</v>
      </c>
      <c r="G281" s="24" t="s">
        <v>808</v>
      </c>
      <c r="H281" s="21">
        <v>150</v>
      </c>
      <c r="I281" s="21">
        <v>0</v>
      </c>
      <c r="J281" s="21">
        <v>0</v>
      </c>
    </row>
    <row r="282" spans="1:10" ht="60" customHeight="1">
      <c r="A282" s="6"/>
      <c r="B282" s="6">
        <v>601</v>
      </c>
      <c r="C282" s="6" t="s">
        <v>769</v>
      </c>
      <c r="D282" s="6" t="s">
        <v>789</v>
      </c>
      <c r="E282" s="7" t="s">
        <v>481</v>
      </c>
      <c r="F282" s="6"/>
      <c r="G282" s="5" t="s">
        <v>482</v>
      </c>
      <c r="H282" s="21">
        <f t="shared" ref="H282:J284" si="26">H283</f>
        <v>240</v>
      </c>
      <c r="I282" s="21">
        <f t="shared" si="26"/>
        <v>240</v>
      </c>
      <c r="J282" s="21">
        <f t="shared" si="26"/>
        <v>240</v>
      </c>
    </row>
    <row r="283" spans="1:10" ht="60.6" customHeight="1">
      <c r="A283" s="6"/>
      <c r="B283" s="6">
        <v>601</v>
      </c>
      <c r="C283" s="6" t="s">
        <v>769</v>
      </c>
      <c r="D283" s="6" t="s">
        <v>789</v>
      </c>
      <c r="E283" s="7" t="s">
        <v>483</v>
      </c>
      <c r="F283" s="6"/>
      <c r="G283" s="5" t="s">
        <v>484</v>
      </c>
      <c r="H283" s="21">
        <f>H284</f>
        <v>240</v>
      </c>
      <c r="I283" s="21">
        <f t="shared" si="26"/>
        <v>240</v>
      </c>
      <c r="J283" s="21">
        <f t="shared" si="26"/>
        <v>240</v>
      </c>
    </row>
    <row r="284" spans="1:10" ht="58.9" customHeight="1">
      <c r="A284" s="6"/>
      <c r="B284" s="6">
        <v>601</v>
      </c>
      <c r="C284" s="6" t="s">
        <v>769</v>
      </c>
      <c r="D284" s="6" t="s">
        <v>789</v>
      </c>
      <c r="E284" s="7" t="s">
        <v>498</v>
      </c>
      <c r="F284" s="6"/>
      <c r="G284" s="5" t="s">
        <v>499</v>
      </c>
      <c r="H284" s="21">
        <f t="shared" si="26"/>
        <v>240</v>
      </c>
      <c r="I284" s="21">
        <f t="shared" si="26"/>
        <v>240</v>
      </c>
      <c r="J284" s="21">
        <f t="shared" si="26"/>
        <v>240</v>
      </c>
    </row>
    <row r="285" spans="1:10" ht="48" customHeight="1">
      <c r="A285" s="6"/>
      <c r="B285" s="6">
        <v>601</v>
      </c>
      <c r="C285" s="6" t="s">
        <v>769</v>
      </c>
      <c r="D285" s="6" t="s">
        <v>789</v>
      </c>
      <c r="E285" s="7" t="s">
        <v>498</v>
      </c>
      <c r="F285" s="23" t="s">
        <v>807</v>
      </c>
      <c r="G285" s="24" t="s">
        <v>808</v>
      </c>
      <c r="H285" s="21">
        <v>240</v>
      </c>
      <c r="I285" s="21">
        <v>240</v>
      </c>
      <c r="J285" s="21">
        <v>240</v>
      </c>
    </row>
    <row r="286" spans="1:10" ht="24" customHeight="1">
      <c r="A286" s="6"/>
      <c r="B286" s="6">
        <v>601</v>
      </c>
      <c r="C286" s="14">
        <v>11</v>
      </c>
      <c r="D286" s="14" t="s">
        <v>805</v>
      </c>
      <c r="E286" s="14"/>
      <c r="F286" s="27"/>
      <c r="G286" s="16" t="s">
        <v>500</v>
      </c>
      <c r="H286" s="17">
        <f>H294+H287</f>
        <v>7920.799</v>
      </c>
      <c r="I286" s="17">
        <f>I294+I287</f>
        <v>7768.3059999999996</v>
      </c>
      <c r="J286" s="17">
        <f>J294+J287</f>
        <v>7768.3059999999996</v>
      </c>
    </row>
    <row r="287" spans="1:10" ht="59.45" customHeight="1">
      <c r="A287" s="6"/>
      <c r="B287" s="6">
        <v>601</v>
      </c>
      <c r="C287" s="7">
        <v>11</v>
      </c>
      <c r="D287" s="7" t="s">
        <v>805</v>
      </c>
      <c r="E287" s="15" t="s">
        <v>128</v>
      </c>
      <c r="F287" s="18"/>
      <c r="G287" s="19" t="s">
        <v>129</v>
      </c>
      <c r="H287" s="20">
        <f t="shared" ref="H287:J288" si="27">H288</f>
        <v>2408.9639999999999</v>
      </c>
      <c r="I287" s="20">
        <f t="shared" si="27"/>
        <v>2408.9639999999999</v>
      </c>
      <c r="J287" s="20">
        <f t="shared" si="27"/>
        <v>2408.9639999999999</v>
      </c>
    </row>
    <row r="288" spans="1:10" ht="35.450000000000003" customHeight="1">
      <c r="A288" s="6"/>
      <c r="B288" s="6">
        <v>601</v>
      </c>
      <c r="C288" s="7">
        <v>11</v>
      </c>
      <c r="D288" s="7" t="s">
        <v>805</v>
      </c>
      <c r="E288" s="7" t="s">
        <v>371</v>
      </c>
      <c r="F288" s="6"/>
      <c r="G288" s="5" t="s">
        <v>372</v>
      </c>
      <c r="H288" s="21">
        <f t="shared" si="27"/>
        <v>2408.9639999999999</v>
      </c>
      <c r="I288" s="21">
        <f t="shared" si="27"/>
        <v>2408.9639999999999</v>
      </c>
      <c r="J288" s="21">
        <f t="shared" si="27"/>
        <v>2408.9639999999999</v>
      </c>
    </row>
    <row r="289" spans="1:12" ht="108" customHeight="1">
      <c r="A289" s="6"/>
      <c r="B289" s="6">
        <v>601</v>
      </c>
      <c r="C289" s="7">
        <v>11</v>
      </c>
      <c r="D289" s="7" t="s">
        <v>805</v>
      </c>
      <c r="E289" s="7" t="s">
        <v>373</v>
      </c>
      <c r="F289" s="6"/>
      <c r="G289" s="5" t="s">
        <v>374</v>
      </c>
      <c r="H289" s="21">
        <f>H290+H292</f>
        <v>2408.9639999999999</v>
      </c>
      <c r="I289" s="21">
        <f>I290+I292</f>
        <v>2408.9639999999999</v>
      </c>
      <c r="J289" s="21">
        <f>J290+J292</f>
        <v>2408.9639999999999</v>
      </c>
    </row>
    <row r="290" spans="1:12" ht="72" customHeight="1">
      <c r="A290" s="6"/>
      <c r="B290" s="6">
        <v>601</v>
      </c>
      <c r="C290" s="7">
        <v>11</v>
      </c>
      <c r="D290" s="7" t="s">
        <v>805</v>
      </c>
      <c r="E290" s="7" t="s">
        <v>375</v>
      </c>
      <c r="F290" s="6"/>
      <c r="G290" s="5" t="s">
        <v>376</v>
      </c>
      <c r="H290" s="21">
        <f>H291</f>
        <v>2384.8739999999998</v>
      </c>
      <c r="I290" s="21">
        <f>I291</f>
        <v>2384.8739999999998</v>
      </c>
      <c r="J290" s="21">
        <f>J291</f>
        <v>2384.8739999999998</v>
      </c>
    </row>
    <row r="291" spans="1:12" ht="60" customHeight="1">
      <c r="A291" s="6"/>
      <c r="B291" s="6">
        <v>601</v>
      </c>
      <c r="C291" s="7">
        <v>11</v>
      </c>
      <c r="D291" s="7" t="s">
        <v>805</v>
      </c>
      <c r="E291" s="7" t="s">
        <v>375</v>
      </c>
      <c r="F291" s="23" t="s">
        <v>846</v>
      </c>
      <c r="G291" s="24" t="s">
        <v>847</v>
      </c>
      <c r="H291" s="21">
        <v>2384.8739999999998</v>
      </c>
      <c r="I291" s="21">
        <v>2384.8739999999998</v>
      </c>
      <c r="J291" s="21">
        <v>2384.8739999999998</v>
      </c>
    </row>
    <row r="292" spans="1:12" ht="72" customHeight="1">
      <c r="A292" s="6"/>
      <c r="B292" s="6">
        <v>601</v>
      </c>
      <c r="C292" s="7">
        <v>11</v>
      </c>
      <c r="D292" s="7" t="s">
        <v>805</v>
      </c>
      <c r="E292" s="7" t="s">
        <v>377</v>
      </c>
      <c r="F292" s="6"/>
      <c r="G292" s="5" t="s">
        <v>378</v>
      </c>
      <c r="H292" s="21">
        <f>H293</f>
        <v>24.09</v>
      </c>
      <c r="I292" s="21">
        <f>I293</f>
        <v>24.09</v>
      </c>
      <c r="J292" s="21">
        <f>J293</f>
        <v>24.09</v>
      </c>
    </row>
    <row r="293" spans="1:12" ht="60" customHeight="1">
      <c r="A293" s="6"/>
      <c r="B293" s="6">
        <v>601</v>
      </c>
      <c r="C293" s="7">
        <v>11</v>
      </c>
      <c r="D293" s="7" t="s">
        <v>805</v>
      </c>
      <c r="E293" s="7" t="s">
        <v>377</v>
      </c>
      <c r="F293" s="23" t="s">
        <v>846</v>
      </c>
      <c r="G293" s="24" t="s">
        <v>847</v>
      </c>
      <c r="H293" s="21">
        <v>24.09</v>
      </c>
      <c r="I293" s="21">
        <v>24.09</v>
      </c>
      <c r="J293" s="21">
        <v>24.09</v>
      </c>
    </row>
    <row r="294" spans="1:12" ht="72" customHeight="1">
      <c r="A294" s="6"/>
      <c r="B294" s="6">
        <v>601</v>
      </c>
      <c r="C294" s="7">
        <v>11</v>
      </c>
      <c r="D294" s="7" t="s">
        <v>805</v>
      </c>
      <c r="E294" s="15" t="s">
        <v>479</v>
      </c>
      <c r="F294" s="18"/>
      <c r="G294" s="19" t="s">
        <v>480</v>
      </c>
      <c r="H294" s="20">
        <f>H295</f>
        <v>5511.835</v>
      </c>
      <c r="I294" s="20">
        <f>I295</f>
        <v>5359.3419999999996</v>
      </c>
      <c r="J294" s="20">
        <f>J295</f>
        <v>5359.3419999999996</v>
      </c>
    </row>
    <row r="295" spans="1:12" ht="60" customHeight="1">
      <c r="A295" s="6"/>
      <c r="B295" s="6">
        <v>601</v>
      </c>
      <c r="C295" s="7">
        <v>11</v>
      </c>
      <c r="D295" s="7" t="s">
        <v>805</v>
      </c>
      <c r="E295" s="7" t="s">
        <v>481</v>
      </c>
      <c r="F295" s="6"/>
      <c r="G295" s="5" t="s">
        <v>482</v>
      </c>
      <c r="H295" s="21">
        <f>H299+H296</f>
        <v>5511.835</v>
      </c>
      <c r="I295" s="21">
        <f>I299+I296</f>
        <v>5359.3419999999996</v>
      </c>
      <c r="J295" s="21">
        <f>J299+J296</f>
        <v>5359.3419999999996</v>
      </c>
    </row>
    <row r="296" spans="1:12" ht="59.45" customHeight="1">
      <c r="A296" s="6"/>
      <c r="B296" s="6">
        <v>601</v>
      </c>
      <c r="C296" s="7">
        <v>11</v>
      </c>
      <c r="D296" s="7" t="s">
        <v>805</v>
      </c>
      <c r="E296" s="7" t="s">
        <v>483</v>
      </c>
      <c r="F296" s="6"/>
      <c r="G296" s="5" t="s">
        <v>484</v>
      </c>
      <c r="H296" s="21">
        <f t="shared" ref="H296:J297" si="28">H297</f>
        <v>5449.3419999999996</v>
      </c>
      <c r="I296" s="21">
        <f t="shared" si="28"/>
        <v>5359.3419999999996</v>
      </c>
      <c r="J296" s="21">
        <f t="shared" si="28"/>
        <v>5359.3419999999996</v>
      </c>
    </row>
    <row r="297" spans="1:12" ht="84" customHeight="1">
      <c r="A297" s="6"/>
      <c r="B297" s="6">
        <v>601</v>
      </c>
      <c r="C297" s="7">
        <v>11</v>
      </c>
      <c r="D297" s="7" t="s">
        <v>805</v>
      </c>
      <c r="E297" s="7" t="s">
        <v>485</v>
      </c>
      <c r="F297" s="6"/>
      <c r="G297" s="5" t="s">
        <v>486</v>
      </c>
      <c r="H297" s="21">
        <f t="shared" si="28"/>
        <v>5449.3419999999996</v>
      </c>
      <c r="I297" s="21">
        <f t="shared" si="28"/>
        <v>5359.3419999999996</v>
      </c>
      <c r="J297" s="21">
        <f t="shared" si="28"/>
        <v>5359.3419999999996</v>
      </c>
    </row>
    <row r="298" spans="1:12" ht="60" customHeight="1">
      <c r="A298" s="6"/>
      <c r="B298" s="6">
        <v>601</v>
      </c>
      <c r="C298" s="7">
        <v>11</v>
      </c>
      <c r="D298" s="7" t="s">
        <v>805</v>
      </c>
      <c r="E298" s="7" t="s">
        <v>485</v>
      </c>
      <c r="F298" s="37" t="s">
        <v>846</v>
      </c>
      <c r="G298" s="24" t="s">
        <v>847</v>
      </c>
      <c r="H298" s="21">
        <v>5449.3419999999996</v>
      </c>
      <c r="I298" s="21">
        <v>5359.3419999999996</v>
      </c>
      <c r="J298" s="21">
        <v>5359.3419999999996</v>
      </c>
    </row>
    <row r="299" spans="1:12" ht="36" customHeight="1">
      <c r="A299" s="6"/>
      <c r="B299" s="6">
        <v>601</v>
      </c>
      <c r="C299" s="7">
        <v>11</v>
      </c>
      <c r="D299" s="7" t="s">
        <v>805</v>
      </c>
      <c r="E299" s="7" t="s">
        <v>501</v>
      </c>
      <c r="F299" s="6"/>
      <c r="G299" s="5" t="s">
        <v>502</v>
      </c>
      <c r="H299" s="21">
        <f>H300</f>
        <v>62.493000000000002</v>
      </c>
      <c r="I299" s="21">
        <f>I300</f>
        <v>0</v>
      </c>
      <c r="J299" s="21">
        <f>J300</f>
        <v>0</v>
      </c>
      <c r="K299" s="21">
        <f>K300</f>
        <v>0</v>
      </c>
      <c r="L299" s="21">
        <f>L300</f>
        <v>0</v>
      </c>
    </row>
    <row r="300" spans="1:12" ht="115.15" customHeight="1">
      <c r="A300" s="6"/>
      <c r="B300" s="6">
        <v>601</v>
      </c>
      <c r="C300" s="7">
        <v>11</v>
      </c>
      <c r="D300" s="7" t="s">
        <v>805</v>
      </c>
      <c r="E300" s="7" t="s">
        <v>503</v>
      </c>
      <c r="F300" s="6"/>
      <c r="G300" s="49" t="s">
        <v>504</v>
      </c>
      <c r="H300" s="21">
        <f>H301</f>
        <v>62.493000000000002</v>
      </c>
      <c r="I300" s="21">
        <f>I301</f>
        <v>0</v>
      </c>
      <c r="J300" s="21">
        <f>J301</f>
        <v>0</v>
      </c>
    </row>
    <row r="301" spans="1:12" ht="60" customHeight="1">
      <c r="A301" s="6"/>
      <c r="B301" s="6">
        <v>601</v>
      </c>
      <c r="C301" s="7">
        <v>11</v>
      </c>
      <c r="D301" s="7" t="s">
        <v>805</v>
      </c>
      <c r="E301" s="7" t="s">
        <v>503</v>
      </c>
      <c r="F301" s="23" t="s">
        <v>846</v>
      </c>
      <c r="G301" s="24" t="s">
        <v>847</v>
      </c>
      <c r="H301" s="21">
        <v>62.493000000000002</v>
      </c>
      <c r="I301" s="21">
        <v>0</v>
      </c>
      <c r="J301" s="21">
        <v>0</v>
      </c>
    </row>
    <row r="302" spans="1:12" ht="24" customHeight="1">
      <c r="A302" s="6"/>
      <c r="B302" s="6">
        <v>601</v>
      </c>
      <c r="C302" s="10" t="s">
        <v>770</v>
      </c>
      <c r="D302" s="10" t="s">
        <v>787</v>
      </c>
      <c r="E302" s="44"/>
      <c r="F302" s="10"/>
      <c r="G302" s="11" t="s">
        <v>505</v>
      </c>
      <c r="H302" s="12">
        <f t="shared" ref="H302:J305" si="29">H303</f>
        <v>3926.0699999999997</v>
      </c>
      <c r="I302" s="12">
        <f t="shared" si="29"/>
        <v>3914.0699999999997</v>
      </c>
      <c r="J302" s="12">
        <f t="shared" si="29"/>
        <v>3914.0699999999997</v>
      </c>
    </row>
    <row r="303" spans="1:12" ht="36" customHeight="1">
      <c r="A303" s="6"/>
      <c r="B303" s="6">
        <v>601</v>
      </c>
      <c r="C303" s="16" t="s">
        <v>770</v>
      </c>
      <c r="D303" s="16" t="s">
        <v>810</v>
      </c>
      <c r="E303" s="72"/>
      <c r="F303" s="16"/>
      <c r="G303" s="16" t="s">
        <v>506</v>
      </c>
      <c r="H303" s="73">
        <f t="shared" si="29"/>
        <v>3926.0699999999997</v>
      </c>
      <c r="I303" s="73">
        <f t="shared" si="29"/>
        <v>3914.0699999999997</v>
      </c>
      <c r="J303" s="73">
        <f t="shared" si="29"/>
        <v>3914.0699999999997</v>
      </c>
    </row>
    <row r="304" spans="1:12" ht="72" customHeight="1">
      <c r="A304" s="6"/>
      <c r="B304" s="6">
        <v>601</v>
      </c>
      <c r="C304" s="18" t="s">
        <v>770</v>
      </c>
      <c r="D304" s="18" t="s">
        <v>810</v>
      </c>
      <c r="E304" s="15" t="s">
        <v>434</v>
      </c>
      <c r="F304" s="18"/>
      <c r="G304" s="19" t="s">
        <v>435</v>
      </c>
      <c r="H304" s="20">
        <f t="shared" si="29"/>
        <v>3926.0699999999997</v>
      </c>
      <c r="I304" s="20">
        <f t="shared" si="29"/>
        <v>3914.0699999999997</v>
      </c>
      <c r="J304" s="20">
        <f t="shared" si="29"/>
        <v>3914.0699999999997</v>
      </c>
    </row>
    <row r="305" spans="1:12" ht="94.9" customHeight="1">
      <c r="A305" s="6"/>
      <c r="B305" s="6">
        <v>601</v>
      </c>
      <c r="C305" s="6" t="s">
        <v>770</v>
      </c>
      <c r="D305" s="6" t="s">
        <v>810</v>
      </c>
      <c r="E305" s="7" t="s">
        <v>436</v>
      </c>
      <c r="F305" s="6"/>
      <c r="G305" s="5" t="s">
        <v>437</v>
      </c>
      <c r="H305" s="21">
        <f t="shared" si="29"/>
        <v>3926.0699999999997</v>
      </c>
      <c r="I305" s="21">
        <f t="shared" si="29"/>
        <v>3914.0699999999997</v>
      </c>
      <c r="J305" s="21">
        <f t="shared" si="29"/>
        <v>3914.0699999999997</v>
      </c>
    </row>
    <row r="306" spans="1:12" ht="130.15" customHeight="1">
      <c r="A306" s="6"/>
      <c r="B306" s="6">
        <v>601</v>
      </c>
      <c r="C306" s="6" t="s">
        <v>770</v>
      </c>
      <c r="D306" s="6" t="s">
        <v>810</v>
      </c>
      <c r="E306" s="7" t="s">
        <v>507</v>
      </c>
      <c r="F306" s="6"/>
      <c r="G306" s="5" t="s">
        <v>508</v>
      </c>
      <c r="H306" s="21">
        <f>H307+H309+H313+H311</f>
        <v>3926.0699999999997</v>
      </c>
      <c r="I306" s="21">
        <f>I307+I309+I313+I311</f>
        <v>3914.0699999999997</v>
      </c>
      <c r="J306" s="21">
        <f>J307+J309+J313+J311</f>
        <v>3914.0699999999997</v>
      </c>
    </row>
    <row r="307" spans="1:12" ht="48" customHeight="1">
      <c r="A307" s="6"/>
      <c r="B307" s="6">
        <v>601</v>
      </c>
      <c r="C307" s="6" t="s">
        <v>770</v>
      </c>
      <c r="D307" s="6" t="s">
        <v>810</v>
      </c>
      <c r="E307" s="7" t="s">
        <v>509</v>
      </c>
      <c r="F307" s="6"/>
      <c r="G307" s="74" t="s">
        <v>510</v>
      </c>
      <c r="H307" s="21">
        <f>H308</f>
        <v>2600.1799999999998</v>
      </c>
      <c r="I307" s="21">
        <f>I308</f>
        <v>2600.1799999999998</v>
      </c>
      <c r="J307" s="21">
        <f>J308</f>
        <v>2600.1799999999998</v>
      </c>
    </row>
    <row r="308" spans="1:12" ht="60" customHeight="1">
      <c r="A308" s="6"/>
      <c r="B308" s="6">
        <v>601</v>
      </c>
      <c r="C308" s="6" t="s">
        <v>770</v>
      </c>
      <c r="D308" s="6" t="s">
        <v>810</v>
      </c>
      <c r="E308" s="7" t="s">
        <v>509</v>
      </c>
      <c r="F308" s="37" t="s">
        <v>846</v>
      </c>
      <c r="G308" s="24" t="s">
        <v>847</v>
      </c>
      <c r="H308" s="21">
        <v>2600.1799999999998</v>
      </c>
      <c r="I308" s="21">
        <v>2600.1799999999998</v>
      </c>
      <c r="J308" s="21">
        <v>2600.1799999999998</v>
      </c>
    </row>
    <row r="309" spans="1:12" ht="84" customHeight="1">
      <c r="A309" s="6"/>
      <c r="B309" s="6">
        <v>601</v>
      </c>
      <c r="C309" s="6" t="s">
        <v>770</v>
      </c>
      <c r="D309" s="6" t="s">
        <v>810</v>
      </c>
      <c r="E309" s="7" t="s">
        <v>511</v>
      </c>
      <c r="F309" s="6"/>
      <c r="G309" s="5" t="s">
        <v>512</v>
      </c>
      <c r="H309" s="21">
        <f>H310</f>
        <v>349.09</v>
      </c>
      <c r="I309" s="21">
        <f>I310</f>
        <v>349.09</v>
      </c>
      <c r="J309" s="21">
        <f>J310</f>
        <v>349.09</v>
      </c>
    </row>
    <row r="310" spans="1:12" ht="48" customHeight="1">
      <c r="A310" s="6"/>
      <c r="B310" s="6">
        <v>601</v>
      </c>
      <c r="C310" s="6" t="s">
        <v>770</v>
      </c>
      <c r="D310" s="6" t="s">
        <v>810</v>
      </c>
      <c r="E310" s="7" t="s">
        <v>511</v>
      </c>
      <c r="F310" s="23" t="s">
        <v>807</v>
      </c>
      <c r="G310" s="24" t="s">
        <v>808</v>
      </c>
      <c r="H310" s="21">
        <v>349.09</v>
      </c>
      <c r="I310" s="21">
        <v>349.09</v>
      </c>
      <c r="J310" s="21">
        <v>349.09</v>
      </c>
    </row>
    <row r="311" spans="1:12" ht="47.45" customHeight="1">
      <c r="A311" s="6"/>
      <c r="B311" s="6">
        <v>601</v>
      </c>
      <c r="C311" s="6" t="s">
        <v>770</v>
      </c>
      <c r="D311" s="6" t="s">
        <v>810</v>
      </c>
      <c r="E311" s="7" t="s">
        <v>513</v>
      </c>
      <c r="F311" s="6"/>
      <c r="G311" s="5" t="s">
        <v>514</v>
      </c>
      <c r="H311" s="21">
        <f>H312</f>
        <v>964.8</v>
      </c>
      <c r="I311" s="21">
        <f>I312</f>
        <v>964.8</v>
      </c>
      <c r="J311" s="21">
        <f>J312</f>
        <v>964.8</v>
      </c>
    </row>
    <row r="312" spans="1:12" ht="60" customHeight="1">
      <c r="A312" s="6"/>
      <c r="B312" s="6">
        <v>601</v>
      </c>
      <c r="C312" s="6" t="s">
        <v>770</v>
      </c>
      <c r="D312" s="6" t="s">
        <v>810</v>
      </c>
      <c r="E312" s="7" t="s">
        <v>513</v>
      </c>
      <c r="F312" s="23" t="s">
        <v>846</v>
      </c>
      <c r="G312" s="24" t="s">
        <v>847</v>
      </c>
      <c r="H312" s="21">
        <v>964.8</v>
      </c>
      <c r="I312" s="21">
        <v>964.8</v>
      </c>
      <c r="J312" s="21">
        <v>964.8</v>
      </c>
    </row>
    <row r="313" spans="1:12" ht="60" customHeight="1">
      <c r="A313" s="6"/>
      <c r="B313" s="6">
        <v>601</v>
      </c>
      <c r="C313" s="6" t="s">
        <v>770</v>
      </c>
      <c r="D313" s="6" t="s">
        <v>810</v>
      </c>
      <c r="E313" s="7" t="s">
        <v>690</v>
      </c>
      <c r="F313" s="6"/>
      <c r="G313" s="5" t="s">
        <v>691</v>
      </c>
      <c r="H313" s="21">
        <f>H314</f>
        <v>12</v>
      </c>
      <c r="I313" s="21">
        <f>I314</f>
        <v>0</v>
      </c>
      <c r="J313" s="21">
        <f>J314</f>
        <v>0</v>
      </c>
    </row>
    <row r="314" spans="1:12" ht="60" customHeight="1">
      <c r="A314" s="6"/>
      <c r="B314" s="6">
        <v>601</v>
      </c>
      <c r="C314" s="6" t="s">
        <v>770</v>
      </c>
      <c r="D314" s="6" t="s">
        <v>810</v>
      </c>
      <c r="E314" s="7" t="s">
        <v>690</v>
      </c>
      <c r="F314" s="23" t="s">
        <v>846</v>
      </c>
      <c r="G314" s="24" t="s">
        <v>847</v>
      </c>
      <c r="H314" s="21">
        <v>12</v>
      </c>
      <c r="I314" s="21">
        <v>0</v>
      </c>
      <c r="J314" s="21">
        <v>0</v>
      </c>
    </row>
    <row r="315" spans="1:12" ht="24" customHeight="1">
      <c r="A315" s="10">
        <v>2</v>
      </c>
      <c r="B315" s="10">
        <v>742</v>
      </c>
      <c r="C315" s="10"/>
      <c r="D315" s="10"/>
      <c r="E315" s="44"/>
      <c r="F315" s="10"/>
      <c r="G315" s="16" t="s">
        <v>515</v>
      </c>
      <c r="H315" s="12">
        <f>H316</f>
        <v>10433.011</v>
      </c>
      <c r="I315" s="12">
        <f>I316</f>
        <v>19433.010999999999</v>
      </c>
      <c r="J315" s="12">
        <f>J316</f>
        <v>19433.010999999999</v>
      </c>
      <c r="K315" s="2">
        <v>8059.9669999999996</v>
      </c>
      <c r="L315" s="13">
        <f>H315-K315</f>
        <v>2373.0440000000008</v>
      </c>
    </row>
    <row r="316" spans="1:12" ht="24" customHeight="1">
      <c r="A316" s="10"/>
      <c r="B316" s="6">
        <v>742</v>
      </c>
      <c r="C316" s="10" t="s">
        <v>786</v>
      </c>
      <c r="D316" s="10" t="s">
        <v>787</v>
      </c>
      <c r="E316" s="6"/>
      <c r="F316" s="6"/>
      <c r="G316" s="11" t="s">
        <v>788</v>
      </c>
      <c r="H316" s="12">
        <f>H317+H327</f>
        <v>10433.011</v>
      </c>
      <c r="I316" s="12">
        <f>I317+I327</f>
        <v>19433.010999999999</v>
      </c>
      <c r="J316" s="12">
        <f>J317+J327</f>
        <v>19433.010999999999</v>
      </c>
    </row>
    <row r="317" spans="1:12" ht="94.9" customHeight="1">
      <c r="A317" s="6"/>
      <c r="B317" s="6">
        <v>742</v>
      </c>
      <c r="C317" s="27" t="s">
        <v>786</v>
      </c>
      <c r="D317" s="27" t="s">
        <v>805</v>
      </c>
      <c r="E317" s="14"/>
      <c r="F317" s="27"/>
      <c r="G317" s="16" t="s">
        <v>806</v>
      </c>
      <c r="H317" s="17">
        <f t="shared" ref="H317:J318" si="30">H318</f>
        <v>9933.0110000000004</v>
      </c>
      <c r="I317" s="17">
        <f t="shared" si="30"/>
        <v>9933.0110000000004</v>
      </c>
      <c r="J317" s="17">
        <f t="shared" si="30"/>
        <v>9933.0110000000004</v>
      </c>
    </row>
    <row r="318" spans="1:12" ht="25.15" customHeight="1">
      <c r="A318" s="6"/>
      <c r="B318" s="6">
        <v>742</v>
      </c>
      <c r="C318" s="6" t="s">
        <v>786</v>
      </c>
      <c r="D318" s="6" t="s">
        <v>805</v>
      </c>
      <c r="E318" s="7" t="s">
        <v>801</v>
      </c>
      <c r="F318" s="6"/>
      <c r="G318" s="5" t="s">
        <v>802</v>
      </c>
      <c r="H318" s="21">
        <f t="shared" si="30"/>
        <v>9933.0110000000004</v>
      </c>
      <c r="I318" s="21">
        <f t="shared" si="30"/>
        <v>9933.0110000000004</v>
      </c>
      <c r="J318" s="21">
        <f t="shared" si="30"/>
        <v>9933.0110000000004</v>
      </c>
    </row>
    <row r="319" spans="1:12" ht="60" customHeight="1">
      <c r="A319" s="6"/>
      <c r="B319" s="6">
        <v>742</v>
      </c>
      <c r="C319" s="6" t="s">
        <v>786</v>
      </c>
      <c r="D319" s="6" t="s">
        <v>805</v>
      </c>
      <c r="E319" s="7" t="s">
        <v>803</v>
      </c>
      <c r="F319" s="6"/>
      <c r="G319" s="5" t="s">
        <v>804</v>
      </c>
      <c r="H319" s="21">
        <f>H320+H323+H325</f>
        <v>9933.0110000000004</v>
      </c>
      <c r="I319" s="21">
        <f>I320+I323+I325</f>
        <v>9933.0110000000004</v>
      </c>
      <c r="J319" s="21">
        <f>J320+J323+J325</f>
        <v>9933.0110000000004</v>
      </c>
    </row>
    <row r="320" spans="1:12" ht="60" customHeight="1">
      <c r="A320" s="6"/>
      <c r="B320" s="6">
        <v>742</v>
      </c>
      <c r="C320" s="6" t="s">
        <v>786</v>
      </c>
      <c r="D320" s="6" t="s">
        <v>805</v>
      </c>
      <c r="E320" s="7" t="s">
        <v>516</v>
      </c>
      <c r="F320" s="6"/>
      <c r="G320" s="5" t="s">
        <v>517</v>
      </c>
      <c r="H320" s="21">
        <f>H321+H322</f>
        <v>2394.875</v>
      </c>
      <c r="I320" s="21">
        <f>I321+I322</f>
        <v>2394.875</v>
      </c>
      <c r="J320" s="21">
        <f>J321+J322</f>
        <v>2394.875</v>
      </c>
    </row>
    <row r="321" spans="1:12" ht="104.45" customHeight="1">
      <c r="A321" s="6"/>
      <c r="B321" s="6">
        <v>742</v>
      </c>
      <c r="C321" s="6" t="s">
        <v>786</v>
      </c>
      <c r="D321" s="6" t="s">
        <v>805</v>
      </c>
      <c r="E321" s="7" t="s">
        <v>516</v>
      </c>
      <c r="F321" s="23" t="s">
        <v>799</v>
      </c>
      <c r="G321" s="24" t="s">
        <v>800</v>
      </c>
      <c r="H321" s="21">
        <v>2358.875</v>
      </c>
      <c r="I321" s="21">
        <v>2358.875</v>
      </c>
      <c r="J321" s="21">
        <v>2358.875</v>
      </c>
    </row>
    <row r="322" spans="1:12" ht="48" customHeight="1">
      <c r="A322" s="6"/>
      <c r="B322" s="6">
        <v>742</v>
      </c>
      <c r="C322" s="6" t="s">
        <v>786</v>
      </c>
      <c r="D322" s="6" t="s">
        <v>805</v>
      </c>
      <c r="E322" s="7" t="s">
        <v>516</v>
      </c>
      <c r="F322" s="23" t="s">
        <v>807</v>
      </c>
      <c r="G322" s="24" t="s">
        <v>808</v>
      </c>
      <c r="H322" s="21">
        <v>36</v>
      </c>
      <c r="I322" s="21">
        <v>36</v>
      </c>
      <c r="J322" s="21">
        <v>36</v>
      </c>
    </row>
    <row r="323" spans="1:12" ht="84" customHeight="1">
      <c r="A323" s="6"/>
      <c r="B323" s="6">
        <v>742</v>
      </c>
      <c r="C323" s="6" t="s">
        <v>786</v>
      </c>
      <c r="D323" s="6" t="s">
        <v>805</v>
      </c>
      <c r="E323" s="7" t="s">
        <v>518</v>
      </c>
      <c r="F323" s="25"/>
      <c r="G323" s="49" t="s">
        <v>366</v>
      </c>
      <c r="H323" s="21">
        <f>H324</f>
        <v>5678.88</v>
      </c>
      <c r="I323" s="21">
        <f>I324</f>
        <v>5678.88</v>
      </c>
      <c r="J323" s="21">
        <f>J324</f>
        <v>5678.88</v>
      </c>
    </row>
    <row r="324" spans="1:12" ht="106.15" customHeight="1">
      <c r="A324" s="6"/>
      <c r="B324" s="6">
        <v>742</v>
      </c>
      <c r="C324" s="6" t="s">
        <v>786</v>
      </c>
      <c r="D324" s="6" t="s">
        <v>805</v>
      </c>
      <c r="E324" s="7" t="s">
        <v>518</v>
      </c>
      <c r="F324" s="23" t="s">
        <v>799</v>
      </c>
      <c r="G324" s="24" t="s">
        <v>800</v>
      </c>
      <c r="H324" s="21">
        <v>5678.88</v>
      </c>
      <c r="I324" s="21">
        <v>5678.88</v>
      </c>
      <c r="J324" s="21">
        <v>5678.88</v>
      </c>
    </row>
    <row r="325" spans="1:12" ht="72" customHeight="1">
      <c r="A325" s="6"/>
      <c r="B325" s="6">
        <v>742</v>
      </c>
      <c r="C325" s="6" t="s">
        <v>786</v>
      </c>
      <c r="D325" s="6" t="s">
        <v>805</v>
      </c>
      <c r="E325" s="7" t="s">
        <v>520</v>
      </c>
      <c r="F325" s="25"/>
      <c r="G325" s="26" t="s">
        <v>521</v>
      </c>
      <c r="H325" s="21">
        <f>H326</f>
        <v>1859.2560000000001</v>
      </c>
      <c r="I325" s="21">
        <f>I326</f>
        <v>1859.2560000000001</v>
      </c>
      <c r="J325" s="21">
        <f>J326</f>
        <v>1859.2560000000001</v>
      </c>
    </row>
    <row r="326" spans="1:12" ht="105.6" customHeight="1">
      <c r="A326" s="6"/>
      <c r="B326" s="6">
        <v>742</v>
      </c>
      <c r="C326" s="6" t="s">
        <v>786</v>
      </c>
      <c r="D326" s="6" t="s">
        <v>805</v>
      </c>
      <c r="E326" s="7" t="s">
        <v>520</v>
      </c>
      <c r="F326" s="23" t="s">
        <v>799</v>
      </c>
      <c r="G326" s="24" t="s">
        <v>800</v>
      </c>
      <c r="H326" s="21">
        <v>1859.2560000000001</v>
      </c>
      <c r="I326" s="21">
        <v>1859.2560000000001</v>
      </c>
      <c r="J326" s="21">
        <v>1859.2560000000001</v>
      </c>
    </row>
    <row r="327" spans="1:12" ht="36" customHeight="1">
      <c r="A327" s="6"/>
      <c r="B327" s="6">
        <v>742</v>
      </c>
      <c r="C327" s="16" t="s">
        <v>786</v>
      </c>
      <c r="D327" s="16" t="s">
        <v>832</v>
      </c>
      <c r="E327" s="72"/>
      <c r="F327" s="16"/>
      <c r="G327" s="16" t="s">
        <v>833</v>
      </c>
      <c r="H327" s="17">
        <f>H328</f>
        <v>500</v>
      </c>
      <c r="I327" s="17">
        <f t="shared" ref="I327:L330" si="31">I328</f>
        <v>9500</v>
      </c>
      <c r="J327" s="17">
        <f t="shared" si="31"/>
        <v>9500</v>
      </c>
      <c r="K327" s="17">
        <f t="shared" si="31"/>
        <v>0</v>
      </c>
      <c r="L327" s="17">
        <f t="shared" si="31"/>
        <v>0</v>
      </c>
    </row>
    <row r="328" spans="1:12" ht="25.15" customHeight="1">
      <c r="A328" s="6"/>
      <c r="B328" s="6">
        <v>742</v>
      </c>
      <c r="C328" s="5" t="s">
        <v>786</v>
      </c>
      <c r="D328" s="5" t="s">
        <v>832</v>
      </c>
      <c r="E328" s="7" t="s">
        <v>801</v>
      </c>
      <c r="F328" s="6"/>
      <c r="G328" s="5" t="s">
        <v>802</v>
      </c>
      <c r="H328" s="21">
        <f>H329</f>
        <v>500</v>
      </c>
      <c r="I328" s="21">
        <f t="shared" si="31"/>
        <v>9500</v>
      </c>
      <c r="J328" s="21">
        <f t="shared" si="31"/>
        <v>9500</v>
      </c>
    </row>
    <row r="329" spans="1:12" ht="82.9" customHeight="1">
      <c r="A329" s="6"/>
      <c r="B329" s="6">
        <v>742</v>
      </c>
      <c r="C329" s="5" t="s">
        <v>786</v>
      </c>
      <c r="D329" s="5" t="s">
        <v>832</v>
      </c>
      <c r="E329" s="7" t="s">
        <v>695</v>
      </c>
      <c r="F329" s="25"/>
      <c r="G329" s="26" t="s">
        <v>697</v>
      </c>
      <c r="H329" s="21">
        <f>H330</f>
        <v>500</v>
      </c>
      <c r="I329" s="21">
        <f t="shared" si="31"/>
        <v>9500</v>
      </c>
      <c r="J329" s="21">
        <f t="shared" si="31"/>
        <v>9500</v>
      </c>
    </row>
    <row r="330" spans="1:12" ht="60" customHeight="1">
      <c r="A330" s="6"/>
      <c r="B330" s="6">
        <v>742</v>
      </c>
      <c r="C330" s="5" t="s">
        <v>786</v>
      </c>
      <c r="D330" s="5" t="s">
        <v>832</v>
      </c>
      <c r="E330" s="7" t="s">
        <v>696</v>
      </c>
      <c r="F330" s="25"/>
      <c r="G330" s="26" t="s">
        <v>694</v>
      </c>
      <c r="H330" s="21">
        <f>H331</f>
        <v>500</v>
      </c>
      <c r="I330" s="21">
        <f t="shared" si="31"/>
        <v>9500</v>
      </c>
      <c r="J330" s="21">
        <f t="shared" si="31"/>
        <v>9500</v>
      </c>
    </row>
    <row r="331" spans="1:12" ht="48" customHeight="1">
      <c r="A331" s="6"/>
      <c r="B331" s="6">
        <v>742</v>
      </c>
      <c r="C331" s="5" t="s">
        <v>786</v>
      </c>
      <c r="D331" s="5" t="s">
        <v>832</v>
      </c>
      <c r="E331" s="7" t="s">
        <v>696</v>
      </c>
      <c r="F331" s="23" t="s">
        <v>807</v>
      </c>
      <c r="G331" s="24" t="s">
        <v>808</v>
      </c>
      <c r="H331" s="21">
        <v>500</v>
      </c>
      <c r="I331" s="21">
        <v>9500</v>
      </c>
      <c r="J331" s="21">
        <v>9500</v>
      </c>
    </row>
    <row r="332" spans="1:12" ht="72" customHeight="1">
      <c r="A332" s="10">
        <v>3</v>
      </c>
      <c r="B332" s="10">
        <v>619</v>
      </c>
      <c r="C332" s="6"/>
      <c r="D332" s="6"/>
      <c r="E332" s="7"/>
      <c r="F332" s="6"/>
      <c r="G332" s="11" t="s">
        <v>522</v>
      </c>
      <c r="H332" s="12">
        <f>H333+H358</f>
        <v>33540.500999999997</v>
      </c>
      <c r="I332" s="12">
        <f>I333+I358</f>
        <v>34575.400999999998</v>
      </c>
      <c r="J332" s="12">
        <f>J333+J358</f>
        <v>29001.400999999998</v>
      </c>
      <c r="K332" s="2">
        <v>24097.531999999999</v>
      </c>
      <c r="L332" s="13">
        <f>H332-K332</f>
        <v>9442.9689999999973</v>
      </c>
    </row>
    <row r="333" spans="1:12" ht="24" customHeight="1">
      <c r="A333" s="6"/>
      <c r="B333" s="6">
        <v>619</v>
      </c>
      <c r="C333" s="10" t="s">
        <v>786</v>
      </c>
      <c r="D333" s="10" t="s">
        <v>787</v>
      </c>
      <c r="E333" s="44"/>
      <c r="F333" s="10"/>
      <c r="G333" s="11" t="s">
        <v>788</v>
      </c>
      <c r="H333" s="12">
        <f>H334</f>
        <v>32110.500999999997</v>
      </c>
      <c r="I333" s="12">
        <f>I334</f>
        <v>32525.400999999998</v>
      </c>
      <c r="J333" s="12">
        <f>J334</f>
        <v>26951.400999999998</v>
      </c>
    </row>
    <row r="334" spans="1:12" ht="36" customHeight="1">
      <c r="A334" s="6"/>
      <c r="B334" s="6">
        <v>619</v>
      </c>
      <c r="C334" s="16" t="s">
        <v>786</v>
      </c>
      <c r="D334" s="16" t="s">
        <v>832</v>
      </c>
      <c r="E334" s="72"/>
      <c r="F334" s="16"/>
      <c r="G334" s="16" t="s">
        <v>833</v>
      </c>
      <c r="H334" s="73">
        <f>H335+H354</f>
        <v>32110.500999999997</v>
      </c>
      <c r="I334" s="73">
        <f>I335+I354</f>
        <v>32525.400999999998</v>
      </c>
      <c r="J334" s="73">
        <f>J335+J354</f>
        <v>26951.400999999998</v>
      </c>
      <c r="K334" s="73">
        <f>K335+K354</f>
        <v>0</v>
      </c>
      <c r="L334" s="73">
        <f>L335+L354</f>
        <v>0</v>
      </c>
    </row>
    <row r="335" spans="1:12" ht="70.150000000000006" customHeight="1">
      <c r="A335" s="6"/>
      <c r="B335" s="6">
        <v>619</v>
      </c>
      <c r="C335" s="18" t="s">
        <v>786</v>
      </c>
      <c r="D335" s="18" t="s">
        <v>832</v>
      </c>
      <c r="E335" s="15" t="s">
        <v>848</v>
      </c>
      <c r="F335" s="18"/>
      <c r="G335" s="19" t="s">
        <v>849</v>
      </c>
      <c r="H335" s="20">
        <f>H336+H347</f>
        <v>32045.400999999998</v>
      </c>
      <c r="I335" s="20">
        <f>I336+I347</f>
        <v>32525.400999999998</v>
      </c>
      <c r="J335" s="20">
        <f>J336+J347</f>
        <v>26951.400999999998</v>
      </c>
    </row>
    <row r="336" spans="1:12" ht="72" customHeight="1">
      <c r="A336" s="6"/>
      <c r="B336" s="6">
        <v>619</v>
      </c>
      <c r="C336" s="6" t="s">
        <v>786</v>
      </c>
      <c r="D336" s="6" t="s">
        <v>832</v>
      </c>
      <c r="E336" s="7" t="s">
        <v>850</v>
      </c>
      <c r="F336" s="6"/>
      <c r="G336" s="5" t="s">
        <v>851</v>
      </c>
      <c r="H336" s="21">
        <f>H337+H344</f>
        <v>6611.94</v>
      </c>
      <c r="I336" s="21">
        <f>I337+I344</f>
        <v>7091.94</v>
      </c>
      <c r="J336" s="21">
        <f>J337+J344</f>
        <v>1517.94</v>
      </c>
    </row>
    <row r="337" spans="1:12" ht="46.15" customHeight="1">
      <c r="A337" s="6"/>
      <c r="B337" s="6">
        <v>619</v>
      </c>
      <c r="C337" s="6" t="s">
        <v>786</v>
      </c>
      <c r="D337" s="6" t="s">
        <v>832</v>
      </c>
      <c r="E337" s="7" t="s">
        <v>852</v>
      </c>
      <c r="F337" s="6"/>
      <c r="G337" s="5" t="s">
        <v>853</v>
      </c>
      <c r="H337" s="21">
        <f>H338+H342+H340</f>
        <v>5875.94</v>
      </c>
      <c r="I337" s="21">
        <f>I338+I342+I340</f>
        <v>6355.94</v>
      </c>
      <c r="J337" s="21">
        <f>J338+J342+J340</f>
        <v>781.93999999999994</v>
      </c>
    </row>
    <row r="338" spans="1:12" ht="48" customHeight="1">
      <c r="A338" s="6"/>
      <c r="B338" s="6">
        <v>619</v>
      </c>
      <c r="C338" s="6" t="s">
        <v>786</v>
      </c>
      <c r="D338" s="6" t="s">
        <v>832</v>
      </c>
      <c r="E338" s="7" t="s">
        <v>854</v>
      </c>
      <c r="F338" s="6"/>
      <c r="G338" s="5" t="s">
        <v>855</v>
      </c>
      <c r="H338" s="21">
        <f>H339</f>
        <v>5094</v>
      </c>
      <c r="I338" s="21">
        <f>I339</f>
        <v>5574</v>
      </c>
      <c r="J338" s="21">
        <f>J339</f>
        <v>0</v>
      </c>
    </row>
    <row r="339" spans="1:12" ht="48" customHeight="1">
      <c r="A339" s="6"/>
      <c r="B339" s="6">
        <v>619</v>
      </c>
      <c r="C339" s="6" t="s">
        <v>786</v>
      </c>
      <c r="D339" s="6" t="s">
        <v>832</v>
      </c>
      <c r="E339" s="7" t="s">
        <v>854</v>
      </c>
      <c r="F339" s="23" t="s">
        <v>807</v>
      </c>
      <c r="G339" s="24" t="s">
        <v>808</v>
      </c>
      <c r="H339" s="21">
        <v>5094</v>
      </c>
      <c r="I339" s="21">
        <v>5574</v>
      </c>
      <c r="J339" s="21">
        <v>0</v>
      </c>
    </row>
    <row r="340" spans="1:12" ht="72" customHeight="1">
      <c r="A340" s="6"/>
      <c r="B340" s="6">
        <v>619</v>
      </c>
      <c r="C340" s="6" t="s">
        <v>786</v>
      </c>
      <c r="D340" s="6" t="s">
        <v>832</v>
      </c>
      <c r="E340" s="7" t="s">
        <v>523</v>
      </c>
      <c r="F340" s="6"/>
      <c r="G340" s="5" t="s">
        <v>524</v>
      </c>
      <c r="H340" s="21">
        <f>H341</f>
        <v>258.39999999999998</v>
      </c>
      <c r="I340" s="21">
        <f>I341</f>
        <v>258.39999999999998</v>
      </c>
      <c r="J340" s="21">
        <f>J341</f>
        <v>258.39999999999998</v>
      </c>
    </row>
    <row r="341" spans="1:12" ht="48" customHeight="1">
      <c r="A341" s="6"/>
      <c r="B341" s="6">
        <v>619</v>
      </c>
      <c r="C341" s="6" t="s">
        <v>786</v>
      </c>
      <c r="D341" s="6" t="s">
        <v>832</v>
      </c>
      <c r="E341" s="7" t="s">
        <v>523</v>
      </c>
      <c r="F341" s="23" t="s">
        <v>807</v>
      </c>
      <c r="G341" s="24" t="s">
        <v>808</v>
      </c>
      <c r="H341" s="21">
        <v>258.39999999999998</v>
      </c>
      <c r="I341" s="21">
        <v>258.39999999999998</v>
      </c>
      <c r="J341" s="21">
        <v>258.39999999999998</v>
      </c>
    </row>
    <row r="342" spans="1:12" ht="24" customHeight="1">
      <c r="A342" s="6"/>
      <c r="B342" s="6">
        <v>619</v>
      </c>
      <c r="C342" s="6" t="s">
        <v>786</v>
      </c>
      <c r="D342" s="6" t="s">
        <v>832</v>
      </c>
      <c r="E342" s="7" t="s">
        <v>856</v>
      </c>
      <c r="F342" s="6"/>
      <c r="G342" s="5" t="s">
        <v>857</v>
      </c>
      <c r="H342" s="21">
        <f>H343</f>
        <v>523.54</v>
      </c>
      <c r="I342" s="21">
        <f>I343</f>
        <v>523.54</v>
      </c>
      <c r="J342" s="21">
        <f>J343</f>
        <v>523.54</v>
      </c>
    </row>
    <row r="343" spans="1:12" ht="48" customHeight="1">
      <c r="A343" s="6"/>
      <c r="B343" s="6">
        <v>619</v>
      </c>
      <c r="C343" s="6" t="s">
        <v>786</v>
      </c>
      <c r="D343" s="6" t="s">
        <v>832</v>
      </c>
      <c r="E343" s="7" t="s">
        <v>856</v>
      </c>
      <c r="F343" s="23" t="s">
        <v>807</v>
      </c>
      <c r="G343" s="24" t="s">
        <v>808</v>
      </c>
      <c r="H343" s="21">
        <v>523.54</v>
      </c>
      <c r="I343" s="21">
        <v>523.54</v>
      </c>
      <c r="J343" s="21">
        <v>523.54</v>
      </c>
    </row>
    <row r="344" spans="1:12" ht="49.15" customHeight="1">
      <c r="A344" s="6"/>
      <c r="B344" s="6">
        <v>619</v>
      </c>
      <c r="C344" s="6" t="s">
        <v>786</v>
      </c>
      <c r="D344" s="6" t="s">
        <v>832</v>
      </c>
      <c r="E344" s="7" t="s">
        <v>525</v>
      </c>
      <c r="F344" s="6"/>
      <c r="G344" s="5" t="s">
        <v>526</v>
      </c>
      <c r="H344" s="21">
        <f t="shared" ref="H344:J345" si="32">H345</f>
        <v>736</v>
      </c>
      <c r="I344" s="21">
        <f t="shared" si="32"/>
        <v>736</v>
      </c>
      <c r="J344" s="21">
        <f t="shared" si="32"/>
        <v>736</v>
      </c>
    </row>
    <row r="345" spans="1:12" ht="36" customHeight="1">
      <c r="A345" s="6"/>
      <c r="B345" s="6">
        <v>619</v>
      </c>
      <c r="C345" s="6" t="s">
        <v>786</v>
      </c>
      <c r="D345" s="6" t="s">
        <v>832</v>
      </c>
      <c r="E345" s="7" t="s">
        <v>527</v>
      </c>
      <c r="F345" s="6"/>
      <c r="G345" s="5" t="s">
        <v>528</v>
      </c>
      <c r="H345" s="21">
        <f t="shared" si="32"/>
        <v>736</v>
      </c>
      <c r="I345" s="21">
        <f t="shared" si="32"/>
        <v>736</v>
      </c>
      <c r="J345" s="21">
        <f t="shared" si="32"/>
        <v>736</v>
      </c>
    </row>
    <row r="346" spans="1:12" ht="48" customHeight="1">
      <c r="A346" s="6"/>
      <c r="B346" s="6">
        <v>619</v>
      </c>
      <c r="C346" s="6" t="s">
        <v>786</v>
      </c>
      <c r="D346" s="6" t="s">
        <v>832</v>
      </c>
      <c r="E346" s="7" t="s">
        <v>527</v>
      </c>
      <c r="F346" s="23" t="s">
        <v>807</v>
      </c>
      <c r="G346" s="24" t="s">
        <v>808</v>
      </c>
      <c r="H346" s="21">
        <v>736</v>
      </c>
      <c r="I346" s="21">
        <v>736</v>
      </c>
      <c r="J346" s="21">
        <v>736</v>
      </c>
    </row>
    <row r="347" spans="1:12" ht="24" customHeight="1">
      <c r="A347" s="6"/>
      <c r="B347" s="6">
        <v>619</v>
      </c>
      <c r="C347" s="6" t="s">
        <v>786</v>
      </c>
      <c r="D347" s="6" t="s">
        <v>832</v>
      </c>
      <c r="E347" s="7" t="s">
        <v>529</v>
      </c>
      <c r="F347" s="6"/>
      <c r="G347" s="5" t="s">
        <v>794</v>
      </c>
      <c r="H347" s="21">
        <f>H348</f>
        <v>25433.460999999999</v>
      </c>
      <c r="I347" s="21">
        <f>I348</f>
        <v>25433.460999999999</v>
      </c>
      <c r="J347" s="21">
        <f>J348</f>
        <v>25433.460999999999</v>
      </c>
      <c r="K347" s="2">
        <v>18210.891</v>
      </c>
      <c r="L347" s="13">
        <f>K347-H347</f>
        <v>-7222.57</v>
      </c>
    </row>
    <row r="348" spans="1:12" ht="58.15" customHeight="1">
      <c r="A348" s="6"/>
      <c r="B348" s="6">
        <v>619</v>
      </c>
      <c r="C348" s="6" t="s">
        <v>786</v>
      </c>
      <c r="D348" s="6" t="s">
        <v>832</v>
      </c>
      <c r="E348" s="7" t="s">
        <v>530</v>
      </c>
      <c r="F348" s="6"/>
      <c r="G348" s="5" t="s">
        <v>531</v>
      </c>
      <c r="H348" s="21">
        <f>H349+H352</f>
        <v>25433.460999999999</v>
      </c>
      <c r="I348" s="21">
        <f>I349+I352</f>
        <v>25433.460999999999</v>
      </c>
      <c r="J348" s="21">
        <f>J349+J352</f>
        <v>25433.460999999999</v>
      </c>
    </row>
    <row r="349" spans="1:12" ht="71.45" customHeight="1">
      <c r="A349" s="6"/>
      <c r="B349" s="6">
        <v>619</v>
      </c>
      <c r="C349" s="6" t="s">
        <v>786</v>
      </c>
      <c r="D349" s="6" t="s">
        <v>832</v>
      </c>
      <c r="E349" s="7" t="s">
        <v>532</v>
      </c>
      <c r="F349" s="6"/>
      <c r="G349" s="5" t="s">
        <v>863</v>
      </c>
      <c r="H349" s="21">
        <f>H350+H351</f>
        <v>12840.517</v>
      </c>
      <c r="I349" s="21">
        <f>I350+I351</f>
        <v>12840.517</v>
      </c>
      <c r="J349" s="21">
        <f>J350+J351</f>
        <v>12840.517</v>
      </c>
    </row>
    <row r="350" spans="1:12" ht="104.45" customHeight="1">
      <c r="A350" s="6"/>
      <c r="B350" s="6">
        <v>619</v>
      </c>
      <c r="C350" s="6" t="s">
        <v>786</v>
      </c>
      <c r="D350" s="6" t="s">
        <v>832</v>
      </c>
      <c r="E350" s="7" t="s">
        <v>532</v>
      </c>
      <c r="F350" s="23" t="s">
        <v>799</v>
      </c>
      <c r="G350" s="24" t="s">
        <v>800</v>
      </c>
      <c r="H350" s="21">
        <v>12496.656999999999</v>
      </c>
      <c r="I350" s="21">
        <v>12496.656999999999</v>
      </c>
      <c r="J350" s="21">
        <v>12496.656999999999</v>
      </c>
    </row>
    <row r="351" spans="1:12" ht="48" customHeight="1">
      <c r="A351" s="6"/>
      <c r="B351" s="6">
        <v>619</v>
      </c>
      <c r="C351" s="6" t="s">
        <v>786</v>
      </c>
      <c r="D351" s="6" t="s">
        <v>832</v>
      </c>
      <c r="E351" s="7" t="s">
        <v>532</v>
      </c>
      <c r="F351" s="23" t="s">
        <v>807</v>
      </c>
      <c r="G351" s="24" t="s">
        <v>808</v>
      </c>
      <c r="H351" s="21">
        <v>343.86</v>
      </c>
      <c r="I351" s="21">
        <v>343.86</v>
      </c>
      <c r="J351" s="21">
        <v>343.86</v>
      </c>
    </row>
    <row r="352" spans="1:12" ht="58.9" customHeight="1">
      <c r="A352" s="6"/>
      <c r="B352" s="6">
        <v>619</v>
      </c>
      <c r="C352" s="6" t="s">
        <v>786</v>
      </c>
      <c r="D352" s="6" t="s">
        <v>832</v>
      </c>
      <c r="E352" s="7" t="s">
        <v>533</v>
      </c>
      <c r="F352" s="25"/>
      <c r="G352" s="26" t="s">
        <v>815</v>
      </c>
      <c r="H352" s="21">
        <f>H353</f>
        <v>12592.944</v>
      </c>
      <c r="I352" s="21">
        <f>I353</f>
        <v>12592.944</v>
      </c>
      <c r="J352" s="21">
        <f>J353</f>
        <v>12592.944</v>
      </c>
    </row>
    <row r="353" spans="1:12" ht="105.6" customHeight="1">
      <c r="A353" s="6"/>
      <c r="B353" s="6">
        <v>619</v>
      </c>
      <c r="C353" s="6" t="s">
        <v>786</v>
      </c>
      <c r="D353" s="6" t="s">
        <v>832</v>
      </c>
      <c r="E353" s="7" t="s">
        <v>533</v>
      </c>
      <c r="F353" s="23" t="s">
        <v>799</v>
      </c>
      <c r="G353" s="24" t="s">
        <v>800</v>
      </c>
      <c r="H353" s="21">
        <v>12592.944</v>
      </c>
      <c r="I353" s="21">
        <v>12592.944</v>
      </c>
      <c r="J353" s="21">
        <v>12592.944</v>
      </c>
    </row>
    <row r="354" spans="1:12" ht="24.6" customHeight="1">
      <c r="A354" s="6"/>
      <c r="B354" s="6">
        <v>619</v>
      </c>
      <c r="C354" s="6" t="s">
        <v>786</v>
      </c>
      <c r="D354" s="6" t="s">
        <v>832</v>
      </c>
      <c r="E354" s="180" t="s">
        <v>801</v>
      </c>
      <c r="F354" s="179"/>
      <c r="G354" s="181" t="s">
        <v>802</v>
      </c>
      <c r="H354" s="182">
        <f>H356</f>
        <v>65.099999999999994</v>
      </c>
      <c r="I354" s="182">
        <f>I356</f>
        <v>0</v>
      </c>
      <c r="J354" s="182">
        <f>J356</f>
        <v>0</v>
      </c>
    </row>
    <row r="355" spans="1:12" ht="60" customHeight="1">
      <c r="A355" s="6"/>
      <c r="B355" s="6">
        <v>619</v>
      </c>
      <c r="C355" s="6" t="s">
        <v>786</v>
      </c>
      <c r="D355" s="6" t="s">
        <v>832</v>
      </c>
      <c r="E355" s="180" t="s">
        <v>803</v>
      </c>
      <c r="F355" s="179"/>
      <c r="G355" s="181" t="s">
        <v>804</v>
      </c>
      <c r="H355" s="182">
        <f t="shared" ref="H355:J356" si="33">H356</f>
        <v>65.099999999999994</v>
      </c>
      <c r="I355" s="182">
        <f t="shared" si="33"/>
        <v>0</v>
      </c>
      <c r="J355" s="182">
        <f t="shared" si="33"/>
        <v>0</v>
      </c>
    </row>
    <row r="356" spans="1:12" ht="24" customHeight="1">
      <c r="A356" s="6"/>
      <c r="B356" s="6">
        <v>619</v>
      </c>
      <c r="C356" s="6" t="s">
        <v>786</v>
      </c>
      <c r="D356" s="6" t="s">
        <v>832</v>
      </c>
      <c r="E356" s="180" t="s">
        <v>208</v>
      </c>
      <c r="F356" s="186"/>
      <c r="G356" s="187" t="s">
        <v>209</v>
      </c>
      <c r="H356" s="182">
        <f t="shared" si="33"/>
        <v>65.099999999999994</v>
      </c>
      <c r="I356" s="182">
        <f t="shared" si="33"/>
        <v>0</v>
      </c>
      <c r="J356" s="182">
        <f t="shared" si="33"/>
        <v>0</v>
      </c>
    </row>
    <row r="357" spans="1:12" ht="103.9" customHeight="1">
      <c r="A357" s="6"/>
      <c r="B357" s="6">
        <v>619</v>
      </c>
      <c r="C357" s="6" t="s">
        <v>786</v>
      </c>
      <c r="D357" s="6" t="s">
        <v>832</v>
      </c>
      <c r="E357" s="180" t="s">
        <v>208</v>
      </c>
      <c r="F357" s="185" t="s">
        <v>799</v>
      </c>
      <c r="G357" s="184" t="s">
        <v>800</v>
      </c>
      <c r="H357" s="182">
        <v>65.099999999999994</v>
      </c>
      <c r="I357" s="182">
        <v>0</v>
      </c>
      <c r="J357" s="182">
        <v>0</v>
      </c>
    </row>
    <row r="358" spans="1:12" ht="12" customHeight="1">
      <c r="A358" s="6"/>
      <c r="B358" s="6">
        <v>619</v>
      </c>
      <c r="C358" s="10" t="s">
        <v>810</v>
      </c>
      <c r="D358" s="10" t="s">
        <v>787</v>
      </c>
      <c r="E358" s="44"/>
      <c r="F358" s="6"/>
      <c r="G358" s="11" t="s">
        <v>892</v>
      </c>
      <c r="H358" s="75">
        <f>H359</f>
        <v>1430</v>
      </c>
      <c r="I358" s="75">
        <f>I359</f>
        <v>2050</v>
      </c>
      <c r="J358" s="75">
        <f>J359</f>
        <v>2050</v>
      </c>
    </row>
    <row r="359" spans="1:12" ht="36" customHeight="1">
      <c r="A359" s="6"/>
      <c r="B359" s="6">
        <v>619</v>
      </c>
      <c r="C359" s="27" t="s">
        <v>810</v>
      </c>
      <c r="D359" s="27" t="s">
        <v>770</v>
      </c>
      <c r="E359" s="14"/>
      <c r="F359" s="27"/>
      <c r="G359" s="16" t="s">
        <v>7</v>
      </c>
      <c r="H359" s="17">
        <f t="shared" ref="H359:L361" si="34">H360</f>
        <v>1430</v>
      </c>
      <c r="I359" s="17">
        <f t="shared" si="34"/>
        <v>2050</v>
      </c>
      <c r="J359" s="17">
        <f t="shared" si="34"/>
        <v>2050</v>
      </c>
    </row>
    <row r="360" spans="1:12" ht="69.599999999999994" customHeight="1">
      <c r="A360" s="6"/>
      <c r="B360" s="6">
        <v>619</v>
      </c>
      <c r="C360" s="18" t="s">
        <v>810</v>
      </c>
      <c r="D360" s="18" t="s">
        <v>770</v>
      </c>
      <c r="E360" s="15" t="s">
        <v>848</v>
      </c>
      <c r="F360" s="18"/>
      <c r="G360" s="19" t="s">
        <v>849</v>
      </c>
      <c r="H360" s="20">
        <f t="shared" si="34"/>
        <v>1430</v>
      </c>
      <c r="I360" s="20">
        <f t="shared" si="34"/>
        <v>2050</v>
      </c>
      <c r="J360" s="20">
        <f t="shared" si="34"/>
        <v>2050</v>
      </c>
    </row>
    <row r="361" spans="1:12" ht="58.9" customHeight="1">
      <c r="A361" s="6"/>
      <c r="B361" s="6">
        <v>619</v>
      </c>
      <c r="C361" s="6" t="s">
        <v>810</v>
      </c>
      <c r="D361" s="6" t="s">
        <v>770</v>
      </c>
      <c r="E361" s="7" t="s">
        <v>32</v>
      </c>
      <c r="F361" s="6"/>
      <c r="G361" s="5" t="s">
        <v>33</v>
      </c>
      <c r="H361" s="21">
        <f>H362</f>
        <v>1430</v>
      </c>
      <c r="I361" s="21">
        <f t="shared" si="34"/>
        <v>2050</v>
      </c>
      <c r="J361" s="21">
        <f t="shared" si="34"/>
        <v>2050</v>
      </c>
      <c r="K361" s="21">
        <f t="shared" si="34"/>
        <v>0</v>
      </c>
      <c r="L361" s="21">
        <f t="shared" si="34"/>
        <v>0</v>
      </c>
    </row>
    <row r="362" spans="1:12" ht="70.150000000000006" customHeight="1">
      <c r="A362" s="6"/>
      <c r="B362" s="6">
        <v>619</v>
      </c>
      <c r="C362" s="6" t="s">
        <v>810</v>
      </c>
      <c r="D362" s="6" t="s">
        <v>770</v>
      </c>
      <c r="E362" s="7" t="s">
        <v>34</v>
      </c>
      <c r="F362" s="6"/>
      <c r="G362" s="5" t="s">
        <v>35</v>
      </c>
      <c r="H362" s="21">
        <f>H363+H365</f>
        <v>1430</v>
      </c>
      <c r="I362" s="21">
        <f>I363+I365</f>
        <v>2050</v>
      </c>
      <c r="J362" s="21">
        <f>J363+J365</f>
        <v>2050</v>
      </c>
    </row>
    <row r="363" spans="1:12" ht="46.15" customHeight="1">
      <c r="A363" s="6"/>
      <c r="B363" s="6">
        <v>619</v>
      </c>
      <c r="C363" s="6" t="s">
        <v>810</v>
      </c>
      <c r="D363" s="6" t="s">
        <v>770</v>
      </c>
      <c r="E363" s="7" t="s">
        <v>534</v>
      </c>
      <c r="F363" s="6"/>
      <c r="G363" s="5" t="s">
        <v>535</v>
      </c>
      <c r="H363" s="21">
        <f>H364</f>
        <v>610</v>
      </c>
      <c r="I363" s="21">
        <f>I364</f>
        <v>610</v>
      </c>
      <c r="J363" s="21">
        <f>J364</f>
        <v>610</v>
      </c>
    </row>
    <row r="364" spans="1:12" ht="48" customHeight="1">
      <c r="A364" s="6"/>
      <c r="B364" s="6">
        <v>619</v>
      </c>
      <c r="C364" s="6" t="s">
        <v>810</v>
      </c>
      <c r="D364" s="6" t="s">
        <v>770</v>
      </c>
      <c r="E364" s="7" t="s">
        <v>534</v>
      </c>
      <c r="F364" s="23" t="s">
        <v>807</v>
      </c>
      <c r="G364" s="24" t="s">
        <v>808</v>
      </c>
      <c r="H364" s="21">
        <v>610</v>
      </c>
      <c r="I364" s="21">
        <v>610</v>
      </c>
      <c r="J364" s="21">
        <v>610</v>
      </c>
    </row>
    <row r="365" spans="1:12" ht="36.6" customHeight="1">
      <c r="A365" s="6"/>
      <c r="B365" s="6">
        <v>619</v>
      </c>
      <c r="C365" s="6" t="s">
        <v>810</v>
      </c>
      <c r="D365" s="6" t="s">
        <v>770</v>
      </c>
      <c r="E365" s="7" t="s">
        <v>536</v>
      </c>
      <c r="F365" s="6"/>
      <c r="G365" s="5" t="s">
        <v>537</v>
      </c>
      <c r="H365" s="21">
        <f>H366</f>
        <v>820</v>
      </c>
      <c r="I365" s="21">
        <f>I366</f>
        <v>1440</v>
      </c>
      <c r="J365" s="21">
        <f>J366</f>
        <v>1440</v>
      </c>
    </row>
    <row r="366" spans="1:12" ht="48" customHeight="1">
      <c r="A366" s="6"/>
      <c r="B366" s="6">
        <v>619</v>
      </c>
      <c r="C366" s="6" t="s">
        <v>810</v>
      </c>
      <c r="D366" s="6" t="s">
        <v>770</v>
      </c>
      <c r="E366" s="7" t="s">
        <v>536</v>
      </c>
      <c r="F366" s="23" t="s">
        <v>807</v>
      </c>
      <c r="G366" s="24" t="s">
        <v>808</v>
      </c>
      <c r="H366" s="21">
        <v>820</v>
      </c>
      <c r="I366" s="21">
        <v>1440</v>
      </c>
      <c r="J366" s="21">
        <v>1440</v>
      </c>
    </row>
    <row r="367" spans="1:12" ht="48" customHeight="1">
      <c r="A367" s="10">
        <v>4</v>
      </c>
      <c r="B367" s="10">
        <v>692</v>
      </c>
      <c r="C367" s="6"/>
      <c r="D367" s="6"/>
      <c r="E367" s="7"/>
      <c r="F367" s="6"/>
      <c r="G367" s="11" t="s">
        <v>538</v>
      </c>
      <c r="H367" s="12">
        <f>H368+H383</f>
        <v>23842.026000000002</v>
      </c>
      <c r="I367" s="12">
        <f>I368+I383</f>
        <v>23717.948</v>
      </c>
      <c r="J367" s="12">
        <f>J368+J383</f>
        <v>23705.281000000003</v>
      </c>
      <c r="K367" s="2">
        <v>22859.338</v>
      </c>
      <c r="L367" s="13">
        <f>H367-K367</f>
        <v>982.68800000000192</v>
      </c>
    </row>
    <row r="368" spans="1:12" ht="24" customHeight="1">
      <c r="A368" s="6"/>
      <c r="B368" s="6">
        <v>692</v>
      </c>
      <c r="C368" s="10" t="s">
        <v>786</v>
      </c>
      <c r="D368" s="10" t="s">
        <v>787</v>
      </c>
      <c r="E368" s="44"/>
      <c r="F368" s="10"/>
      <c r="G368" s="11" t="s">
        <v>788</v>
      </c>
      <c r="H368" s="12">
        <f>H369</f>
        <v>23805.414000000001</v>
      </c>
      <c r="I368" s="12">
        <f t="shared" ref="I368:J371" si="35">I369</f>
        <v>23693.864000000001</v>
      </c>
      <c r="J368" s="12">
        <f t="shared" si="35"/>
        <v>23693.864000000001</v>
      </c>
    </row>
    <row r="369" spans="1:10" ht="84" customHeight="1">
      <c r="A369" s="6"/>
      <c r="B369" s="6">
        <v>692</v>
      </c>
      <c r="C369" s="27" t="s">
        <v>786</v>
      </c>
      <c r="D369" s="27" t="s">
        <v>824</v>
      </c>
      <c r="E369" s="14"/>
      <c r="F369" s="27"/>
      <c r="G369" s="16" t="s">
        <v>825</v>
      </c>
      <c r="H369" s="73">
        <f>H370+H378</f>
        <v>23805.414000000001</v>
      </c>
      <c r="I369" s="73">
        <f>I370+I378</f>
        <v>23693.864000000001</v>
      </c>
      <c r="J369" s="73">
        <f>J370+J378</f>
        <v>23693.864000000001</v>
      </c>
    </row>
    <row r="370" spans="1:10" ht="60" customHeight="1">
      <c r="A370" s="6"/>
      <c r="B370" s="6">
        <v>692</v>
      </c>
      <c r="C370" s="6" t="s">
        <v>786</v>
      </c>
      <c r="D370" s="6" t="s">
        <v>824</v>
      </c>
      <c r="E370" s="15" t="s">
        <v>791</v>
      </c>
      <c r="F370" s="18"/>
      <c r="G370" s="19" t="s">
        <v>792</v>
      </c>
      <c r="H370" s="76">
        <f>H371</f>
        <v>23693.864000000001</v>
      </c>
      <c r="I370" s="76">
        <f>I371</f>
        <v>23693.864000000001</v>
      </c>
      <c r="J370" s="76">
        <f>J371</f>
        <v>23693.864000000001</v>
      </c>
    </row>
    <row r="371" spans="1:10" ht="24" customHeight="1">
      <c r="A371" s="6"/>
      <c r="B371" s="6">
        <v>692</v>
      </c>
      <c r="C371" s="6" t="s">
        <v>786</v>
      </c>
      <c r="D371" s="6" t="s">
        <v>824</v>
      </c>
      <c r="E371" s="7" t="s">
        <v>793</v>
      </c>
      <c r="F371" s="6"/>
      <c r="G371" s="5" t="s">
        <v>794</v>
      </c>
      <c r="H371" s="52">
        <f>H372</f>
        <v>23693.864000000001</v>
      </c>
      <c r="I371" s="52">
        <f t="shared" si="35"/>
        <v>23693.864000000001</v>
      </c>
      <c r="J371" s="52">
        <f t="shared" si="35"/>
        <v>23693.864000000001</v>
      </c>
    </row>
    <row r="372" spans="1:10" ht="36" customHeight="1">
      <c r="A372" s="6"/>
      <c r="B372" s="6">
        <v>692</v>
      </c>
      <c r="C372" s="6" t="s">
        <v>786</v>
      </c>
      <c r="D372" s="6" t="s">
        <v>824</v>
      </c>
      <c r="E372" s="22" t="s">
        <v>795</v>
      </c>
      <c r="F372" s="6"/>
      <c r="G372" s="5" t="s">
        <v>796</v>
      </c>
      <c r="H372" s="21">
        <f>H373+H376</f>
        <v>23693.864000000001</v>
      </c>
      <c r="I372" s="21">
        <f>I373+I376</f>
        <v>23693.864000000001</v>
      </c>
      <c r="J372" s="21">
        <f>J373+J376</f>
        <v>23693.864000000001</v>
      </c>
    </row>
    <row r="373" spans="1:10" ht="71.45" customHeight="1">
      <c r="A373" s="6"/>
      <c r="B373" s="6">
        <v>692</v>
      </c>
      <c r="C373" s="6" t="s">
        <v>786</v>
      </c>
      <c r="D373" s="6" t="s">
        <v>824</v>
      </c>
      <c r="E373" s="7" t="s">
        <v>539</v>
      </c>
      <c r="F373" s="6"/>
      <c r="G373" s="5" t="s">
        <v>863</v>
      </c>
      <c r="H373" s="21">
        <f>H374+H375</f>
        <v>16913.048000000003</v>
      </c>
      <c r="I373" s="21">
        <f>I374+I375</f>
        <v>16913.048000000003</v>
      </c>
      <c r="J373" s="21">
        <f>J374+J375</f>
        <v>16913.048000000003</v>
      </c>
    </row>
    <row r="374" spans="1:10" ht="105" customHeight="1">
      <c r="A374" s="6"/>
      <c r="B374" s="6">
        <v>692</v>
      </c>
      <c r="C374" s="6" t="s">
        <v>786</v>
      </c>
      <c r="D374" s="6" t="s">
        <v>824</v>
      </c>
      <c r="E374" s="7" t="s">
        <v>539</v>
      </c>
      <c r="F374" s="23" t="s">
        <v>799</v>
      </c>
      <c r="G374" s="24" t="s">
        <v>800</v>
      </c>
      <c r="H374" s="21">
        <v>16654.598000000002</v>
      </c>
      <c r="I374" s="21">
        <v>16654.598000000002</v>
      </c>
      <c r="J374" s="21">
        <v>16654.598000000002</v>
      </c>
    </row>
    <row r="375" spans="1:10" ht="48" customHeight="1">
      <c r="A375" s="6"/>
      <c r="B375" s="6">
        <v>692</v>
      </c>
      <c r="C375" s="6" t="s">
        <v>786</v>
      </c>
      <c r="D375" s="6" t="s">
        <v>824</v>
      </c>
      <c r="E375" s="7" t="s">
        <v>539</v>
      </c>
      <c r="F375" s="23" t="s">
        <v>807</v>
      </c>
      <c r="G375" s="24" t="s">
        <v>808</v>
      </c>
      <c r="H375" s="21">
        <v>258.45</v>
      </c>
      <c r="I375" s="21">
        <v>258.45</v>
      </c>
      <c r="J375" s="21">
        <v>258.45</v>
      </c>
    </row>
    <row r="376" spans="1:10" ht="60.6" customHeight="1">
      <c r="A376" s="6"/>
      <c r="B376" s="6">
        <v>692</v>
      </c>
      <c r="C376" s="6" t="s">
        <v>786</v>
      </c>
      <c r="D376" s="6" t="s">
        <v>824</v>
      </c>
      <c r="E376" s="7" t="s">
        <v>814</v>
      </c>
      <c r="F376" s="25"/>
      <c r="G376" s="26" t="s">
        <v>815</v>
      </c>
      <c r="H376" s="21">
        <f>H377</f>
        <v>6780.8159999999998</v>
      </c>
      <c r="I376" s="21">
        <f>I377</f>
        <v>6780.8159999999998</v>
      </c>
      <c r="J376" s="21">
        <f>J377</f>
        <v>6780.8159999999998</v>
      </c>
    </row>
    <row r="377" spans="1:10" ht="106.9" customHeight="1">
      <c r="A377" s="6"/>
      <c r="B377" s="6">
        <v>692</v>
      </c>
      <c r="C377" s="6" t="s">
        <v>786</v>
      </c>
      <c r="D377" s="6" t="s">
        <v>824</v>
      </c>
      <c r="E377" s="7" t="s">
        <v>814</v>
      </c>
      <c r="F377" s="23" t="s">
        <v>799</v>
      </c>
      <c r="G377" s="24" t="s">
        <v>800</v>
      </c>
      <c r="H377" s="21">
        <v>6780.8159999999998</v>
      </c>
      <c r="I377" s="21">
        <v>6780.8159999999998</v>
      </c>
      <c r="J377" s="21">
        <v>6780.8159999999998</v>
      </c>
    </row>
    <row r="378" spans="1:10" ht="24.6" customHeight="1">
      <c r="A378" s="6"/>
      <c r="B378" s="6">
        <v>692</v>
      </c>
      <c r="C378" s="6" t="s">
        <v>786</v>
      </c>
      <c r="D378" s="6" t="s">
        <v>824</v>
      </c>
      <c r="E378" s="180" t="s">
        <v>801</v>
      </c>
      <c r="F378" s="179"/>
      <c r="G378" s="181" t="s">
        <v>802</v>
      </c>
      <c r="H378" s="182">
        <f>H380</f>
        <v>111.55</v>
      </c>
      <c r="I378" s="182">
        <f>I380</f>
        <v>0</v>
      </c>
      <c r="J378" s="182">
        <f>J380</f>
        <v>0</v>
      </c>
    </row>
    <row r="379" spans="1:10" ht="60" customHeight="1">
      <c r="A379" s="6"/>
      <c r="B379" s="6">
        <v>692</v>
      </c>
      <c r="C379" s="6" t="s">
        <v>786</v>
      </c>
      <c r="D379" s="6" t="s">
        <v>824</v>
      </c>
      <c r="E379" s="180" t="s">
        <v>803</v>
      </c>
      <c r="F379" s="179"/>
      <c r="G379" s="181" t="s">
        <v>804</v>
      </c>
      <c r="H379" s="182">
        <f t="shared" ref="H379:J380" si="36">H380</f>
        <v>111.55</v>
      </c>
      <c r="I379" s="182">
        <f t="shared" si="36"/>
        <v>0</v>
      </c>
      <c r="J379" s="182">
        <f t="shared" si="36"/>
        <v>0</v>
      </c>
    </row>
    <row r="380" spans="1:10" ht="24" customHeight="1">
      <c r="A380" s="6"/>
      <c r="B380" s="6">
        <v>692</v>
      </c>
      <c r="C380" s="6" t="s">
        <v>786</v>
      </c>
      <c r="D380" s="6" t="s">
        <v>824</v>
      </c>
      <c r="E380" s="180" t="s">
        <v>208</v>
      </c>
      <c r="F380" s="186"/>
      <c r="G380" s="187" t="s">
        <v>209</v>
      </c>
      <c r="H380" s="182">
        <f t="shared" si="36"/>
        <v>111.55</v>
      </c>
      <c r="I380" s="182">
        <f t="shared" si="36"/>
        <v>0</v>
      </c>
      <c r="J380" s="182">
        <f t="shared" si="36"/>
        <v>0</v>
      </c>
    </row>
    <row r="381" spans="1:10" ht="106.15" customHeight="1">
      <c r="A381" s="6"/>
      <c r="B381" s="6">
        <v>692</v>
      </c>
      <c r="C381" s="6" t="s">
        <v>786</v>
      </c>
      <c r="D381" s="6" t="s">
        <v>824</v>
      </c>
      <c r="E381" s="180" t="s">
        <v>208</v>
      </c>
      <c r="F381" s="185" t="s">
        <v>799</v>
      </c>
      <c r="G381" s="184" t="s">
        <v>800</v>
      </c>
      <c r="H381" s="182">
        <v>111.55</v>
      </c>
      <c r="I381" s="182">
        <v>0</v>
      </c>
      <c r="J381" s="182">
        <v>0</v>
      </c>
    </row>
    <row r="382" spans="1:10" ht="36" customHeight="1">
      <c r="A382" s="6"/>
      <c r="B382" s="6">
        <v>692</v>
      </c>
      <c r="C382" s="10" t="s">
        <v>832</v>
      </c>
      <c r="D382" s="10" t="s">
        <v>787</v>
      </c>
      <c r="E382" s="44"/>
      <c r="F382" s="10"/>
      <c r="G382" s="11" t="s">
        <v>540</v>
      </c>
      <c r="H382" s="12">
        <f t="shared" ref="H382:J386" si="37">H383</f>
        <v>36.612000000000002</v>
      </c>
      <c r="I382" s="12">
        <f t="shared" si="37"/>
        <v>24.084</v>
      </c>
      <c r="J382" s="12">
        <f t="shared" si="37"/>
        <v>11.417</v>
      </c>
    </row>
    <row r="383" spans="1:10" ht="48" customHeight="1">
      <c r="A383" s="6"/>
      <c r="B383" s="6">
        <v>692</v>
      </c>
      <c r="C383" s="27" t="s">
        <v>832</v>
      </c>
      <c r="D383" s="27" t="s">
        <v>786</v>
      </c>
      <c r="E383" s="14"/>
      <c r="F383" s="27"/>
      <c r="G383" s="16" t="s">
        <v>541</v>
      </c>
      <c r="H383" s="17">
        <f t="shared" si="37"/>
        <v>36.612000000000002</v>
      </c>
      <c r="I383" s="17">
        <f t="shared" si="37"/>
        <v>24.084</v>
      </c>
      <c r="J383" s="17">
        <f t="shared" si="37"/>
        <v>11.417</v>
      </c>
    </row>
    <row r="384" spans="1:10" ht="25.15" customHeight="1">
      <c r="A384" s="6"/>
      <c r="B384" s="6">
        <v>692</v>
      </c>
      <c r="C384" s="7" t="s">
        <v>832</v>
      </c>
      <c r="D384" s="7" t="s">
        <v>786</v>
      </c>
      <c r="E384" s="7" t="s">
        <v>801</v>
      </c>
      <c r="F384" s="7"/>
      <c r="G384" s="5" t="s">
        <v>802</v>
      </c>
      <c r="H384" s="21">
        <f>H385</f>
        <v>36.612000000000002</v>
      </c>
      <c r="I384" s="21">
        <f t="shared" si="37"/>
        <v>24.084</v>
      </c>
      <c r="J384" s="21">
        <f t="shared" si="37"/>
        <v>11.417</v>
      </c>
    </row>
    <row r="385" spans="1:12" ht="60" customHeight="1">
      <c r="A385" s="6"/>
      <c r="B385" s="6">
        <v>692</v>
      </c>
      <c r="C385" s="6" t="s">
        <v>832</v>
      </c>
      <c r="D385" s="6" t="s">
        <v>786</v>
      </c>
      <c r="E385" s="7" t="s">
        <v>542</v>
      </c>
      <c r="F385" s="7"/>
      <c r="G385" s="5" t="s">
        <v>543</v>
      </c>
      <c r="H385" s="21">
        <f>H386</f>
        <v>36.612000000000002</v>
      </c>
      <c r="I385" s="21">
        <f t="shared" si="37"/>
        <v>24.084</v>
      </c>
      <c r="J385" s="21">
        <f t="shared" si="37"/>
        <v>11.417</v>
      </c>
    </row>
    <row r="386" spans="1:12" ht="36" customHeight="1">
      <c r="A386" s="6"/>
      <c r="B386" s="6">
        <v>692</v>
      </c>
      <c r="C386" s="6" t="s">
        <v>832</v>
      </c>
      <c r="D386" s="6" t="s">
        <v>786</v>
      </c>
      <c r="E386" s="7" t="s">
        <v>544</v>
      </c>
      <c r="F386" s="6"/>
      <c r="G386" s="5" t="s">
        <v>545</v>
      </c>
      <c r="H386" s="21">
        <f>H387</f>
        <v>36.612000000000002</v>
      </c>
      <c r="I386" s="21">
        <f t="shared" si="37"/>
        <v>24.084</v>
      </c>
      <c r="J386" s="21">
        <f t="shared" si="37"/>
        <v>11.417</v>
      </c>
    </row>
    <row r="387" spans="1:12" ht="36" customHeight="1">
      <c r="A387" s="6"/>
      <c r="B387" s="6">
        <v>692</v>
      </c>
      <c r="C387" s="6" t="s">
        <v>832</v>
      </c>
      <c r="D387" s="6" t="s">
        <v>786</v>
      </c>
      <c r="E387" s="7" t="s">
        <v>544</v>
      </c>
      <c r="F387" s="6" t="s">
        <v>546</v>
      </c>
      <c r="G387" s="5" t="s">
        <v>547</v>
      </c>
      <c r="H387" s="21">
        <v>36.612000000000002</v>
      </c>
      <c r="I387" s="21">
        <v>24.084</v>
      </c>
      <c r="J387" s="21">
        <v>11.417</v>
      </c>
    </row>
    <row r="388" spans="1:12" ht="48" customHeight="1">
      <c r="A388" s="10">
        <v>5</v>
      </c>
      <c r="B388" s="10">
        <v>675</v>
      </c>
      <c r="C388" s="6"/>
      <c r="D388" s="6"/>
      <c r="E388" s="7"/>
      <c r="F388" s="6"/>
      <c r="G388" s="11" t="s">
        <v>548</v>
      </c>
      <c r="H388" s="12">
        <f>H389+H556+H570</f>
        <v>2024425.727</v>
      </c>
      <c r="I388" s="12">
        <f>I389+I556+I570</f>
        <v>1848328.4350000001</v>
      </c>
      <c r="J388" s="12">
        <f>J389+J556+J570</f>
        <v>1898067.1570000001</v>
      </c>
      <c r="K388" s="2">
        <v>1601268.003</v>
      </c>
      <c r="L388" s="13">
        <f>H388-K388</f>
        <v>423157.72399999993</v>
      </c>
    </row>
    <row r="389" spans="1:12" ht="12" customHeight="1">
      <c r="A389" s="6"/>
      <c r="B389" s="6">
        <v>675</v>
      </c>
      <c r="C389" s="10" t="s">
        <v>125</v>
      </c>
      <c r="D389" s="10" t="s">
        <v>787</v>
      </c>
      <c r="E389" s="44"/>
      <c r="F389" s="6"/>
      <c r="G389" s="11" t="s">
        <v>126</v>
      </c>
      <c r="H389" s="12">
        <f>H390+H431+H496+H524+H530+H536</f>
        <v>1989015.3869999999</v>
      </c>
      <c r="I389" s="12">
        <f>I390+I431+I496+I524+I530+I536</f>
        <v>1812777.99</v>
      </c>
      <c r="J389" s="12">
        <f>J390+J431+J496+J524+J530+J536</f>
        <v>1862016.7120000001</v>
      </c>
    </row>
    <row r="390" spans="1:12" ht="24" customHeight="1">
      <c r="A390" s="6"/>
      <c r="B390" s="6">
        <v>675</v>
      </c>
      <c r="C390" s="27" t="s">
        <v>125</v>
      </c>
      <c r="D390" s="27" t="s">
        <v>786</v>
      </c>
      <c r="E390" s="14"/>
      <c r="F390" s="27"/>
      <c r="G390" s="16" t="s">
        <v>549</v>
      </c>
      <c r="H390" s="17">
        <f>H391+H425</f>
        <v>762236.19099999999</v>
      </c>
      <c r="I390" s="17">
        <f>I391+I425</f>
        <v>707650.21900000004</v>
      </c>
      <c r="J390" s="17">
        <f>J391+J425</f>
        <v>731375.41899999999</v>
      </c>
      <c r="K390" s="2">
        <v>622281.098</v>
      </c>
      <c r="L390" s="67">
        <f>K390-H390</f>
        <v>-139955.09299999999</v>
      </c>
    </row>
    <row r="391" spans="1:12" ht="59.45" customHeight="1">
      <c r="A391" s="6"/>
      <c r="B391" s="6">
        <v>675</v>
      </c>
      <c r="C391" s="18" t="s">
        <v>125</v>
      </c>
      <c r="D391" s="18" t="s">
        <v>786</v>
      </c>
      <c r="E391" s="15" t="s">
        <v>128</v>
      </c>
      <c r="F391" s="18"/>
      <c r="G391" s="19" t="s">
        <v>129</v>
      </c>
      <c r="H391" s="20">
        <f>H392</f>
        <v>759107.24100000004</v>
      </c>
      <c r="I391" s="20">
        <f>I392</f>
        <v>707650.21900000004</v>
      </c>
      <c r="J391" s="20">
        <f>J392</f>
        <v>731375.41899999999</v>
      </c>
    </row>
    <row r="392" spans="1:12" ht="26.45" customHeight="1">
      <c r="A392" s="6"/>
      <c r="B392" s="6">
        <v>675</v>
      </c>
      <c r="C392" s="6" t="s">
        <v>125</v>
      </c>
      <c r="D392" s="6" t="s">
        <v>786</v>
      </c>
      <c r="E392" s="7" t="s">
        <v>550</v>
      </c>
      <c r="F392" s="6"/>
      <c r="G392" s="5" t="s">
        <v>551</v>
      </c>
      <c r="H392" s="21">
        <f>H393+H402+H405+H418</f>
        <v>759107.24100000004</v>
      </c>
      <c r="I392" s="21">
        <f>I393+I402+I405+I418</f>
        <v>707650.21900000004</v>
      </c>
      <c r="J392" s="21">
        <f>J393+J402+J405+J418</f>
        <v>731375.41899999999</v>
      </c>
    </row>
    <row r="393" spans="1:12" ht="84" customHeight="1">
      <c r="A393" s="6"/>
      <c r="B393" s="6">
        <v>675</v>
      </c>
      <c r="C393" s="6" t="s">
        <v>125</v>
      </c>
      <c r="D393" s="6" t="s">
        <v>786</v>
      </c>
      <c r="E393" s="7" t="s">
        <v>552</v>
      </c>
      <c r="F393" s="6"/>
      <c r="G393" s="5" t="s">
        <v>553</v>
      </c>
      <c r="H393" s="21">
        <f>H394+H396+H400+H398</f>
        <v>339131.12100000004</v>
      </c>
      <c r="I393" s="21">
        <f>I394+I396+I400+I398</f>
        <v>310599.21899999998</v>
      </c>
      <c r="J393" s="21">
        <f>J394+J396+J400+J398</f>
        <v>322599.21899999998</v>
      </c>
      <c r="K393" s="21">
        <f>K394+K396+K400</f>
        <v>0</v>
      </c>
      <c r="L393" s="21">
        <f>L394+L396+L400</f>
        <v>0</v>
      </c>
    </row>
    <row r="394" spans="1:12" ht="48" customHeight="1">
      <c r="A394" s="6"/>
      <c r="B394" s="6">
        <v>675</v>
      </c>
      <c r="C394" s="6" t="s">
        <v>125</v>
      </c>
      <c r="D394" s="6" t="s">
        <v>786</v>
      </c>
      <c r="E394" s="7" t="s">
        <v>554</v>
      </c>
      <c r="F394" s="6"/>
      <c r="G394" s="5" t="s">
        <v>555</v>
      </c>
      <c r="H394" s="21">
        <f>H395</f>
        <v>271655.255</v>
      </c>
      <c r="I394" s="21">
        <f>I395</f>
        <v>278599.21899999998</v>
      </c>
      <c r="J394" s="21">
        <f>J395</f>
        <v>290599.21899999998</v>
      </c>
    </row>
    <row r="395" spans="1:12" ht="60" customHeight="1">
      <c r="A395" s="6"/>
      <c r="B395" s="6">
        <v>675</v>
      </c>
      <c r="C395" s="6" t="s">
        <v>125</v>
      </c>
      <c r="D395" s="6" t="s">
        <v>786</v>
      </c>
      <c r="E395" s="7" t="s">
        <v>554</v>
      </c>
      <c r="F395" s="37" t="s">
        <v>846</v>
      </c>
      <c r="G395" s="24" t="s">
        <v>847</v>
      </c>
      <c r="H395" s="21">
        <v>271655.255</v>
      </c>
      <c r="I395" s="21">
        <v>278599.21899999998</v>
      </c>
      <c r="J395" s="21">
        <v>290599.21899999998</v>
      </c>
    </row>
    <row r="396" spans="1:12" ht="48" customHeight="1">
      <c r="A396" s="6"/>
      <c r="B396" s="6">
        <v>675</v>
      </c>
      <c r="C396" s="6" t="s">
        <v>125</v>
      </c>
      <c r="D396" s="6" t="s">
        <v>786</v>
      </c>
      <c r="E396" s="7" t="s">
        <v>556</v>
      </c>
      <c r="F396" s="6"/>
      <c r="G396" s="5" t="s">
        <v>557</v>
      </c>
      <c r="H396" s="21">
        <f>H397</f>
        <v>32000</v>
      </c>
      <c r="I396" s="21">
        <f>I397</f>
        <v>32000</v>
      </c>
      <c r="J396" s="21">
        <f>J397</f>
        <v>32000</v>
      </c>
    </row>
    <row r="397" spans="1:12" ht="60" customHeight="1">
      <c r="A397" s="6"/>
      <c r="B397" s="6">
        <v>675</v>
      </c>
      <c r="C397" s="6" t="s">
        <v>125</v>
      </c>
      <c r="D397" s="6" t="s">
        <v>786</v>
      </c>
      <c r="E397" s="7" t="s">
        <v>556</v>
      </c>
      <c r="F397" s="37" t="s">
        <v>846</v>
      </c>
      <c r="G397" s="24" t="s">
        <v>847</v>
      </c>
      <c r="H397" s="21">
        <v>32000</v>
      </c>
      <c r="I397" s="21">
        <v>32000</v>
      </c>
      <c r="J397" s="21">
        <v>32000</v>
      </c>
    </row>
    <row r="398" spans="1:12" ht="60" customHeight="1">
      <c r="A398" s="6"/>
      <c r="B398" s="6">
        <v>675</v>
      </c>
      <c r="C398" s="179" t="s">
        <v>125</v>
      </c>
      <c r="D398" s="179" t="s">
        <v>786</v>
      </c>
      <c r="E398" s="180" t="s">
        <v>201</v>
      </c>
      <c r="F398" s="179"/>
      <c r="G398" s="181" t="s">
        <v>202</v>
      </c>
      <c r="H398" s="182">
        <f>H399</f>
        <v>52.835999999999999</v>
      </c>
      <c r="I398" s="182">
        <f>I399</f>
        <v>0</v>
      </c>
      <c r="J398" s="182">
        <f>J399</f>
        <v>0</v>
      </c>
    </row>
    <row r="399" spans="1:12" ht="60" customHeight="1">
      <c r="A399" s="6"/>
      <c r="B399" s="6">
        <v>675</v>
      </c>
      <c r="C399" s="179" t="s">
        <v>125</v>
      </c>
      <c r="D399" s="179" t="s">
        <v>786</v>
      </c>
      <c r="E399" s="180" t="s">
        <v>201</v>
      </c>
      <c r="F399" s="183" t="s">
        <v>846</v>
      </c>
      <c r="G399" s="184" t="s">
        <v>847</v>
      </c>
      <c r="H399" s="182">
        <v>52.835999999999999</v>
      </c>
      <c r="I399" s="182">
        <f>I400</f>
        <v>0</v>
      </c>
      <c r="J399" s="182">
        <f>J400</f>
        <v>0</v>
      </c>
    </row>
    <row r="400" spans="1:12" ht="60" customHeight="1">
      <c r="A400" s="6"/>
      <c r="B400" s="6">
        <v>675</v>
      </c>
      <c r="C400" s="6" t="s">
        <v>125</v>
      </c>
      <c r="D400" s="6" t="s">
        <v>786</v>
      </c>
      <c r="E400" s="7" t="s">
        <v>558</v>
      </c>
      <c r="F400" s="6"/>
      <c r="G400" s="5" t="s">
        <v>559</v>
      </c>
      <c r="H400" s="21">
        <f>H401</f>
        <v>35423.03</v>
      </c>
      <c r="I400" s="21">
        <f>I401</f>
        <v>0</v>
      </c>
      <c r="J400" s="21">
        <f>J401</f>
        <v>0</v>
      </c>
    </row>
    <row r="401" spans="1:12" ht="60" customHeight="1">
      <c r="A401" s="6"/>
      <c r="B401" s="6">
        <v>675</v>
      </c>
      <c r="C401" s="6" t="s">
        <v>125</v>
      </c>
      <c r="D401" s="6" t="s">
        <v>786</v>
      </c>
      <c r="E401" s="7" t="s">
        <v>558</v>
      </c>
      <c r="F401" s="37" t="s">
        <v>846</v>
      </c>
      <c r="G401" s="24" t="s">
        <v>847</v>
      </c>
      <c r="H401" s="21">
        <v>35423.03</v>
      </c>
      <c r="I401" s="21">
        <v>0</v>
      </c>
      <c r="J401" s="21">
        <v>0</v>
      </c>
    </row>
    <row r="402" spans="1:12" ht="103.9" customHeight="1">
      <c r="A402" s="6"/>
      <c r="B402" s="6">
        <v>675</v>
      </c>
      <c r="C402" s="6" t="s">
        <v>125</v>
      </c>
      <c r="D402" s="6" t="s">
        <v>786</v>
      </c>
      <c r="E402" s="7" t="s">
        <v>560</v>
      </c>
      <c r="F402" s="6"/>
      <c r="G402" s="5" t="s">
        <v>561</v>
      </c>
      <c r="H402" s="21">
        <f t="shared" ref="H402:J403" si="38">H403</f>
        <v>352435.7</v>
      </c>
      <c r="I402" s="21">
        <f t="shared" si="38"/>
        <v>353618</v>
      </c>
      <c r="J402" s="21">
        <f t="shared" si="38"/>
        <v>355343.2</v>
      </c>
    </row>
    <row r="403" spans="1:12" ht="105.6" customHeight="1">
      <c r="A403" s="6"/>
      <c r="B403" s="6">
        <v>675</v>
      </c>
      <c r="C403" s="6" t="s">
        <v>125</v>
      </c>
      <c r="D403" s="6" t="s">
        <v>786</v>
      </c>
      <c r="E403" s="7" t="s">
        <v>562</v>
      </c>
      <c r="F403" s="35"/>
      <c r="G403" s="35" t="s">
        <v>563</v>
      </c>
      <c r="H403" s="21">
        <f t="shared" si="38"/>
        <v>352435.7</v>
      </c>
      <c r="I403" s="21">
        <f t="shared" si="38"/>
        <v>353618</v>
      </c>
      <c r="J403" s="21">
        <f t="shared" si="38"/>
        <v>355343.2</v>
      </c>
    </row>
    <row r="404" spans="1:12" ht="60" customHeight="1">
      <c r="A404" s="6"/>
      <c r="B404" s="6">
        <v>675</v>
      </c>
      <c r="C404" s="6" t="s">
        <v>125</v>
      </c>
      <c r="D404" s="6" t="s">
        <v>786</v>
      </c>
      <c r="E404" s="7" t="s">
        <v>562</v>
      </c>
      <c r="F404" s="37" t="s">
        <v>846</v>
      </c>
      <c r="G404" s="24" t="s">
        <v>847</v>
      </c>
      <c r="H404" s="21">
        <v>352435.7</v>
      </c>
      <c r="I404" s="21">
        <v>353618</v>
      </c>
      <c r="J404" s="21">
        <v>355343.2</v>
      </c>
    </row>
    <row r="405" spans="1:12" ht="96" customHeight="1">
      <c r="A405" s="6"/>
      <c r="B405" s="6">
        <v>675</v>
      </c>
      <c r="C405" s="6" t="s">
        <v>125</v>
      </c>
      <c r="D405" s="6" t="s">
        <v>786</v>
      </c>
      <c r="E405" s="7" t="s">
        <v>564</v>
      </c>
      <c r="F405" s="6"/>
      <c r="G405" s="5" t="s">
        <v>565</v>
      </c>
      <c r="H405" s="21">
        <f>H406+H408+H414+H416+H410+H412</f>
        <v>66616.420000000013</v>
      </c>
      <c r="I405" s="21">
        <f>I406+I408+I414+I416</f>
        <v>43433</v>
      </c>
      <c r="J405" s="21">
        <f>J406+J408+J414+J416</f>
        <v>53433</v>
      </c>
      <c r="K405" s="21" t="e">
        <f>K406+K408+#REF!+K414+K416+#REF!</f>
        <v>#REF!</v>
      </c>
      <c r="L405" s="21" t="e">
        <f>L406+L408+#REF!+L414+L416+#REF!</f>
        <v>#REF!</v>
      </c>
    </row>
    <row r="406" spans="1:12" ht="68.45" customHeight="1">
      <c r="A406" s="6"/>
      <c r="B406" s="6">
        <v>675</v>
      </c>
      <c r="C406" s="6" t="s">
        <v>125</v>
      </c>
      <c r="D406" s="6" t="s">
        <v>786</v>
      </c>
      <c r="E406" s="7" t="s">
        <v>566</v>
      </c>
      <c r="F406" s="6"/>
      <c r="G406" s="5" t="s">
        <v>567</v>
      </c>
      <c r="H406" s="21">
        <f>H407</f>
        <v>41484.720000000001</v>
      </c>
      <c r="I406" s="21">
        <f>I407</f>
        <v>43183</v>
      </c>
      <c r="J406" s="21">
        <f>J407</f>
        <v>53183</v>
      </c>
    </row>
    <row r="407" spans="1:12" ht="60" customHeight="1">
      <c r="A407" s="6"/>
      <c r="B407" s="6">
        <v>675</v>
      </c>
      <c r="C407" s="6" t="s">
        <v>125</v>
      </c>
      <c r="D407" s="6" t="s">
        <v>786</v>
      </c>
      <c r="E407" s="7" t="s">
        <v>566</v>
      </c>
      <c r="F407" s="37" t="s">
        <v>846</v>
      </c>
      <c r="G407" s="24" t="s">
        <v>847</v>
      </c>
      <c r="H407" s="21">
        <v>41484.720000000001</v>
      </c>
      <c r="I407" s="21">
        <v>43183</v>
      </c>
      <c r="J407" s="21">
        <v>53183</v>
      </c>
    </row>
    <row r="408" spans="1:12" ht="34.9" customHeight="1">
      <c r="A408" s="6"/>
      <c r="B408" s="6">
        <v>675</v>
      </c>
      <c r="C408" s="6" t="s">
        <v>125</v>
      </c>
      <c r="D408" s="6" t="s">
        <v>786</v>
      </c>
      <c r="E408" s="7" t="s">
        <v>568</v>
      </c>
      <c r="F408" s="6"/>
      <c r="G408" s="5" t="s">
        <v>569</v>
      </c>
      <c r="H408" s="21">
        <f>H409</f>
        <v>250</v>
      </c>
      <c r="I408" s="21">
        <f>I409</f>
        <v>250</v>
      </c>
      <c r="J408" s="21">
        <f>J409</f>
        <v>250</v>
      </c>
    </row>
    <row r="409" spans="1:12" ht="60" customHeight="1">
      <c r="A409" s="6"/>
      <c r="B409" s="6">
        <v>675</v>
      </c>
      <c r="C409" s="6" t="s">
        <v>125</v>
      </c>
      <c r="D409" s="6" t="s">
        <v>786</v>
      </c>
      <c r="E409" s="7" t="s">
        <v>568</v>
      </c>
      <c r="F409" s="37" t="s">
        <v>846</v>
      </c>
      <c r="G409" s="24" t="s">
        <v>847</v>
      </c>
      <c r="H409" s="21">
        <v>250</v>
      </c>
      <c r="I409" s="21">
        <v>250</v>
      </c>
      <c r="J409" s="21">
        <v>250</v>
      </c>
    </row>
    <row r="410" spans="1:12" ht="58.9" customHeight="1">
      <c r="A410" s="6"/>
      <c r="B410" s="6">
        <v>675</v>
      </c>
      <c r="C410" s="6" t="s">
        <v>125</v>
      </c>
      <c r="D410" s="6" t="s">
        <v>786</v>
      </c>
      <c r="E410" s="77" t="s">
        <v>570</v>
      </c>
      <c r="F410" s="6"/>
      <c r="G410" s="5" t="s">
        <v>571</v>
      </c>
      <c r="H410" s="21">
        <f>H411</f>
        <v>30</v>
      </c>
      <c r="I410" s="21">
        <f>I411</f>
        <v>0</v>
      </c>
      <c r="J410" s="21">
        <f>J411</f>
        <v>0</v>
      </c>
    </row>
    <row r="411" spans="1:12" ht="60" customHeight="1">
      <c r="A411" s="6"/>
      <c r="B411" s="6">
        <v>675</v>
      </c>
      <c r="C411" s="6" t="s">
        <v>125</v>
      </c>
      <c r="D411" s="6" t="s">
        <v>786</v>
      </c>
      <c r="E411" s="77" t="s">
        <v>570</v>
      </c>
      <c r="F411" s="37" t="s">
        <v>846</v>
      </c>
      <c r="G411" s="24" t="s">
        <v>847</v>
      </c>
      <c r="H411" s="21">
        <v>30</v>
      </c>
      <c r="I411" s="21">
        <v>0</v>
      </c>
      <c r="J411" s="21">
        <v>0</v>
      </c>
    </row>
    <row r="412" spans="1:12" ht="82.15" customHeight="1">
      <c r="A412" s="6"/>
      <c r="B412" s="6">
        <v>675</v>
      </c>
      <c r="C412" s="6" t="s">
        <v>125</v>
      </c>
      <c r="D412" s="6" t="s">
        <v>786</v>
      </c>
      <c r="E412" s="77" t="s">
        <v>572</v>
      </c>
      <c r="F412" s="6"/>
      <c r="G412" s="5" t="s">
        <v>573</v>
      </c>
      <c r="H412" s="21">
        <f>H413</f>
        <v>2970</v>
      </c>
      <c r="I412" s="21">
        <f>I413</f>
        <v>0</v>
      </c>
      <c r="J412" s="21">
        <f>J413</f>
        <v>0</v>
      </c>
    </row>
    <row r="413" spans="1:12" ht="60" customHeight="1">
      <c r="A413" s="6"/>
      <c r="B413" s="6">
        <v>675</v>
      </c>
      <c r="C413" s="6" t="s">
        <v>125</v>
      </c>
      <c r="D413" s="6" t="s">
        <v>786</v>
      </c>
      <c r="E413" s="77" t="s">
        <v>572</v>
      </c>
      <c r="F413" s="37" t="s">
        <v>846</v>
      </c>
      <c r="G413" s="24" t="s">
        <v>847</v>
      </c>
      <c r="H413" s="21">
        <v>2970</v>
      </c>
      <c r="I413" s="21">
        <v>0</v>
      </c>
      <c r="J413" s="21">
        <v>0</v>
      </c>
    </row>
    <row r="414" spans="1:12" ht="71.45" customHeight="1">
      <c r="A414" s="6"/>
      <c r="B414" s="6">
        <v>675</v>
      </c>
      <c r="C414" s="6" t="s">
        <v>125</v>
      </c>
      <c r="D414" s="6" t="s">
        <v>786</v>
      </c>
      <c r="E414" s="77" t="s">
        <v>574</v>
      </c>
      <c r="F414" s="6"/>
      <c r="G414" s="5" t="s">
        <v>575</v>
      </c>
      <c r="H414" s="21">
        <f>H415</f>
        <v>17489.400000000001</v>
      </c>
      <c r="I414" s="21">
        <f>I415</f>
        <v>0</v>
      </c>
      <c r="J414" s="21">
        <f>J415</f>
        <v>0</v>
      </c>
    </row>
    <row r="415" spans="1:12" ht="48" customHeight="1">
      <c r="A415" s="6"/>
      <c r="B415" s="6">
        <v>675</v>
      </c>
      <c r="C415" s="6" t="s">
        <v>125</v>
      </c>
      <c r="D415" s="6" t="s">
        <v>786</v>
      </c>
      <c r="E415" s="77" t="s">
        <v>574</v>
      </c>
      <c r="F415" s="23" t="s">
        <v>807</v>
      </c>
      <c r="G415" s="24" t="s">
        <v>808</v>
      </c>
      <c r="H415" s="21">
        <v>17489.400000000001</v>
      </c>
      <c r="I415" s="21">
        <v>0</v>
      </c>
      <c r="J415" s="21">
        <v>0</v>
      </c>
    </row>
    <row r="416" spans="1:12" ht="72" customHeight="1">
      <c r="A416" s="6"/>
      <c r="B416" s="6">
        <v>675</v>
      </c>
      <c r="C416" s="6" t="s">
        <v>125</v>
      </c>
      <c r="D416" s="6" t="s">
        <v>786</v>
      </c>
      <c r="E416" s="77" t="s">
        <v>576</v>
      </c>
      <c r="F416" s="6"/>
      <c r="G416" s="5" t="s">
        <v>577</v>
      </c>
      <c r="H416" s="21">
        <f>H417</f>
        <v>4392.3</v>
      </c>
      <c r="I416" s="21">
        <f>I417</f>
        <v>0</v>
      </c>
      <c r="J416" s="21">
        <f>J417</f>
        <v>0</v>
      </c>
    </row>
    <row r="417" spans="1:12" ht="48" customHeight="1">
      <c r="A417" s="6"/>
      <c r="B417" s="6">
        <v>675</v>
      </c>
      <c r="C417" s="6" t="s">
        <v>125</v>
      </c>
      <c r="D417" s="6" t="s">
        <v>786</v>
      </c>
      <c r="E417" s="77" t="s">
        <v>576</v>
      </c>
      <c r="F417" s="23" t="s">
        <v>807</v>
      </c>
      <c r="G417" s="24" t="s">
        <v>808</v>
      </c>
      <c r="H417" s="21">
        <v>4392.3</v>
      </c>
      <c r="I417" s="21">
        <v>0</v>
      </c>
      <c r="J417" s="21">
        <v>0</v>
      </c>
    </row>
    <row r="418" spans="1:12" ht="48" customHeight="1">
      <c r="A418" s="6"/>
      <c r="B418" s="6">
        <v>675</v>
      </c>
      <c r="C418" s="6" t="s">
        <v>125</v>
      </c>
      <c r="D418" s="6" t="s">
        <v>786</v>
      </c>
      <c r="E418" s="7" t="s">
        <v>721</v>
      </c>
      <c r="F418" s="6"/>
      <c r="G418" s="5" t="s">
        <v>716</v>
      </c>
      <c r="H418" s="21">
        <f>H419+H421+H423</f>
        <v>924</v>
      </c>
      <c r="I418" s="21">
        <f>I419+I421</f>
        <v>0</v>
      </c>
      <c r="J418" s="21">
        <f>J419+J421</f>
        <v>0</v>
      </c>
      <c r="K418" s="21">
        <f>K419+K421</f>
        <v>0</v>
      </c>
      <c r="L418" s="21">
        <f>L419+L421</f>
        <v>0</v>
      </c>
    </row>
    <row r="419" spans="1:12" ht="60" customHeight="1">
      <c r="A419" s="6"/>
      <c r="B419" s="6">
        <v>675</v>
      </c>
      <c r="C419" s="6" t="s">
        <v>125</v>
      </c>
      <c r="D419" s="6" t="s">
        <v>786</v>
      </c>
      <c r="E419" s="7" t="s">
        <v>720</v>
      </c>
      <c r="F419" s="27"/>
      <c r="G419" s="5" t="s">
        <v>668</v>
      </c>
      <c r="H419" s="21">
        <f>H420</f>
        <v>204</v>
      </c>
      <c r="I419" s="21">
        <f t="shared" ref="I419:J421" si="39">I420</f>
        <v>0</v>
      </c>
      <c r="J419" s="21">
        <f t="shared" si="39"/>
        <v>0</v>
      </c>
      <c r="K419" s="21">
        <f>K420</f>
        <v>0</v>
      </c>
      <c r="L419" s="21">
        <f>L420</f>
        <v>0</v>
      </c>
    </row>
    <row r="420" spans="1:12" ht="60" customHeight="1">
      <c r="A420" s="6"/>
      <c r="B420" s="6">
        <v>675</v>
      </c>
      <c r="C420" s="6" t="s">
        <v>125</v>
      </c>
      <c r="D420" s="6" t="s">
        <v>786</v>
      </c>
      <c r="E420" s="7" t="s">
        <v>720</v>
      </c>
      <c r="F420" s="37" t="s">
        <v>846</v>
      </c>
      <c r="G420" s="24" t="s">
        <v>847</v>
      </c>
      <c r="H420" s="21">
        <v>204</v>
      </c>
      <c r="I420" s="21">
        <v>0</v>
      </c>
      <c r="J420" s="21">
        <v>0</v>
      </c>
    </row>
    <row r="421" spans="1:12" ht="120" customHeight="1">
      <c r="A421" s="6"/>
      <c r="B421" s="6">
        <v>675</v>
      </c>
      <c r="C421" s="6" t="s">
        <v>125</v>
      </c>
      <c r="D421" s="6" t="s">
        <v>786</v>
      </c>
      <c r="E421" s="7" t="s">
        <v>293</v>
      </c>
      <c r="F421" s="27"/>
      <c r="G421" s="5" t="s">
        <v>321</v>
      </c>
      <c r="H421" s="21">
        <f>H422</f>
        <v>600</v>
      </c>
      <c r="I421" s="21">
        <f t="shared" si="39"/>
        <v>0</v>
      </c>
      <c r="J421" s="21">
        <f t="shared" si="39"/>
        <v>0</v>
      </c>
    </row>
    <row r="422" spans="1:12" ht="60" customHeight="1">
      <c r="A422" s="6"/>
      <c r="B422" s="6">
        <v>675</v>
      </c>
      <c r="C422" s="6" t="s">
        <v>125</v>
      </c>
      <c r="D422" s="6" t="s">
        <v>786</v>
      </c>
      <c r="E422" s="7" t="s">
        <v>293</v>
      </c>
      <c r="F422" s="37" t="s">
        <v>846</v>
      </c>
      <c r="G422" s="24" t="s">
        <v>847</v>
      </c>
      <c r="H422" s="21">
        <v>600</v>
      </c>
      <c r="I422" s="21">
        <v>0</v>
      </c>
      <c r="J422" s="21">
        <v>0</v>
      </c>
    </row>
    <row r="423" spans="1:12" ht="118.15" customHeight="1">
      <c r="A423" s="6"/>
      <c r="B423" s="6">
        <v>675</v>
      </c>
      <c r="C423" s="6" t="s">
        <v>125</v>
      </c>
      <c r="D423" s="6" t="s">
        <v>786</v>
      </c>
      <c r="E423" s="7" t="s">
        <v>353</v>
      </c>
      <c r="F423" s="37"/>
      <c r="G423" s="24" t="s">
        <v>322</v>
      </c>
      <c r="H423" s="21">
        <f>H424</f>
        <v>120</v>
      </c>
      <c r="I423" s="21">
        <f>I424</f>
        <v>0</v>
      </c>
      <c r="J423" s="21">
        <f>J424</f>
        <v>0</v>
      </c>
    </row>
    <row r="424" spans="1:12" ht="60" customHeight="1">
      <c r="A424" s="6"/>
      <c r="B424" s="6">
        <v>675</v>
      </c>
      <c r="C424" s="6" t="s">
        <v>125</v>
      </c>
      <c r="D424" s="6" t="s">
        <v>786</v>
      </c>
      <c r="E424" s="7" t="s">
        <v>353</v>
      </c>
      <c r="F424" s="37" t="s">
        <v>846</v>
      </c>
      <c r="G424" s="24" t="s">
        <v>847</v>
      </c>
      <c r="H424" s="21">
        <v>120</v>
      </c>
      <c r="I424" s="21">
        <v>0</v>
      </c>
      <c r="J424" s="21">
        <v>0</v>
      </c>
    </row>
    <row r="425" spans="1:12" ht="24" customHeight="1">
      <c r="A425" s="6"/>
      <c r="B425" s="6">
        <v>675</v>
      </c>
      <c r="C425" s="6" t="s">
        <v>125</v>
      </c>
      <c r="D425" s="6" t="s">
        <v>786</v>
      </c>
      <c r="E425" s="7" t="s">
        <v>801</v>
      </c>
      <c r="F425" s="6"/>
      <c r="G425" s="5" t="s">
        <v>802</v>
      </c>
      <c r="H425" s="53">
        <f>H426</f>
        <v>3128.95</v>
      </c>
      <c r="I425" s="53">
        <f>I426</f>
        <v>0</v>
      </c>
      <c r="J425" s="53">
        <f>J426</f>
        <v>0</v>
      </c>
    </row>
    <row r="426" spans="1:12" ht="96" customHeight="1">
      <c r="A426" s="6"/>
      <c r="B426" s="6">
        <v>675</v>
      </c>
      <c r="C426" s="6" t="s">
        <v>125</v>
      </c>
      <c r="D426" s="6" t="s">
        <v>786</v>
      </c>
      <c r="E426" s="7" t="s">
        <v>695</v>
      </c>
      <c r="F426" s="25"/>
      <c r="G426" s="26" t="s">
        <v>697</v>
      </c>
      <c r="H426" s="53">
        <f>H427+H429</f>
        <v>3128.95</v>
      </c>
      <c r="I426" s="53">
        <f>I427+I429</f>
        <v>0</v>
      </c>
      <c r="J426" s="53">
        <f>J427+J429</f>
        <v>0</v>
      </c>
    </row>
    <row r="427" spans="1:12" ht="60" customHeight="1">
      <c r="A427" s="6"/>
      <c r="B427" s="6">
        <v>675</v>
      </c>
      <c r="C427" s="6" t="s">
        <v>125</v>
      </c>
      <c r="D427" s="6" t="s">
        <v>786</v>
      </c>
      <c r="E427" s="7" t="s">
        <v>696</v>
      </c>
      <c r="F427" s="25"/>
      <c r="G427" s="26" t="s">
        <v>694</v>
      </c>
      <c r="H427" s="53">
        <f>H428</f>
        <v>2648.95</v>
      </c>
      <c r="I427" s="53">
        <f>I428</f>
        <v>0</v>
      </c>
      <c r="J427" s="53">
        <f>J428</f>
        <v>0</v>
      </c>
    </row>
    <row r="428" spans="1:12" ht="48" customHeight="1">
      <c r="A428" s="6"/>
      <c r="B428" s="6">
        <v>675</v>
      </c>
      <c r="C428" s="6" t="s">
        <v>125</v>
      </c>
      <c r="D428" s="6" t="s">
        <v>786</v>
      </c>
      <c r="E428" s="7" t="s">
        <v>696</v>
      </c>
      <c r="F428" s="37" t="s">
        <v>846</v>
      </c>
      <c r="G428" s="24" t="s">
        <v>847</v>
      </c>
      <c r="H428" s="53">
        <v>2648.95</v>
      </c>
      <c r="I428" s="53">
        <v>0</v>
      </c>
      <c r="J428" s="53">
        <v>0</v>
      </c>
    </row>
    <row r="429" spans="1:12" ht="152.44999999999999" customHeight="1">
      <c r="A429" s="6"/>
      <c r="B429" s="6">
        <v>675</v>
      </c>
      <c r="C429" s="6" t="s">
        <v>125</v>
      </c>
      <c r="D429" s="6" t="s">
        <v>786</v>
      </c>
      <c r="E429" s="7" t="s">
        <v>354</v>
      </c>
      <c r="F429" s="23"/>
      <c r="G429" s="24" t="s">
        <v>320</v>
      </c>
      <c r="H429" s="53">
        <f>H430</f>
        <v>480</v>
      </c>
      <c r="I429" s="53">
        <f>I430</f>
        <v>0</v>
      </c>
      <c r="J429" s="53">
        <f>J430</f>
        <v>0</v>
      </c>
      <c r="K429" s="53">
        <f>K430</f>
        <v>0</v>
      </c>
      <c r="L429" s="53">
        <f>L430</f>
        <v>0</v>
      </c>
    </row>
    <row r="430" spans="1:12" ht="48" customHeight="1">
      <c r="A430" s="6"/>
      <c r="B430" s="6">
        <v>675</v>
      </c>
      <c r="C430" s="6" t="s">
        <v>125</v>
      </c>
      <c r="D430" s="6" t="s">
        <v>786</v>
      </c>
      <c r="E430" s="7" t="s">
        <v>354</v>
      </c>
      <c r="F430" s="37" t="s">
        <v>846</v>
      </c>
      <c r="G430" s="24" t="s">
        <v>847</v>
      </c>
      <c r="H430" s="53">
        <v>480</v>
      </c>
      <c r="I430" s="53">
        <v>0</v>
      </c>
      <c r="J430" s="53">
        <v>0</v>
      </c>
    </row>
    <row r="431" spans="1:12" ht="12" customHeight="1">
      <c r="A431" s="6"/>
      <c r="B431" s="6">
        <v>675</v>
      </c>
      <c r="C431" s="27" t="s">
        <v>125</v>
      </c>
      <c r="D431" s="27" t="s">
        <v>789</v>
      </c>
      <c r="E431" s="14"/>
      <c r="F431" s="27"/>
      <c r="G431" s="16" t="s">
        <v>127</v>
      </c>
      <c r="H431" s="17">
        <f>H432+H492</f>
        <v>1046571.758</v>
      </c>
      <c r="I431" s="17">
        <f t="shared" ref="H431:J432" si="40">I432</f>
        <v>922583.81800000009</v>
      </c>
      <c r="J431" s="17">
        <f t="shared" si="40"/>
        <v>944097.34</v>
      </c>
      <c r="K431" s="2">
        <v>795085.94099999999</v>
      </c>
      <c r="L431" s="67">
        <f>K431-H431</f>
        <v>-251485.81700000004</v>
      </c>
    </row>
    <row r="432" spans="1:12" ht="58.9" customHeight="1">
      <c r="A432" s="6"/>
      <c r="B432" s="6">
        <v>675</v>
      </c>
      <c r="C432" s="6" t="s">
        <v>125</v>
      </c>
      <c r="D432" s="6" t="s">
        <v>789</v>
      </c>
      <c r="E432" s="15" t="s">
        <v>128</v>
      </c>
      <c r="F432" s="18"/>
      <c r="G432" s="19" t="s">
        <v>129</v>
      </c>
      <c r="H432" s="20">
        <f t="shared" si="40"/>
        <v>1042626.708</v>
      </c>
      <c r="I432" s="20">
        <f t="shared" si="40"/>
        <v>922583.81800000009</v>
      </c>
      <c r="J432" s="20">
        <f t="shared" si="40"/>
        <v>944097.34</v>
      </c>
    </row>
    <row r="433" spans="1:12" ht="25.9" customHeight="1">
      <c r="A433" s="6"/>
      <c r="B433" s="6">
        <v>675</v>
      </c>
      <c r="C433" s="6" t="s">
        <v>125</v>
      </c>
      <c r="D433" s="6" t="s">
        <v>789</v>
      </c>
      <c r="E433" s="7" t="s">
        <v>130</v>
      </c>
      <c r="F433" s="6"/>
      <c r="G433" s="5" t="s">
        <v>368</v>
      </c>
      <c r="H433" s="21">
        <f>H434+H449+H454+H465+H470+H477</f>
        <v>1042626.708</v>
      </c>
      <c r="I433" s="21">
        <f>I434+I449+I454+I465+I470+I477</f>
        <v>922583.81800000009</v>
      </c>
      <c r="J433" s="21">
        <f>J434+J449+J454+J465+J470+J477</f>
        <v>944097.34</v>
      </c>
    </row>
    <row r="434" spans="1:12" ht="120" customHeight="1">
      <c r="A434" s="6"/>
      <c r="B434" s="6">
        <v>675</v>
      </c>
      <c r="C434" s="6" t="s">
        <v>125</v>
      </c>
      <c r="D434" s="6" t="s">
        <v>789</v>
      </c>
      <c r="E434" s="7" t="s">
        <v>369</v>
      </c>
      <c r="F434" s="6"/>
      <c r="G434" s="5" t="s">
        <v>370</v>
      </c>
      <c r="H434" s="21">
        <f>H435+H437+H439+H441+H447+H445+H443</f>
        <v>871199.2</v>
      </c>
      <c r="I434" s="21">
        <f>I435+I437+I439+I441+I447+I445</f>
        <v>773835.28899999999</v>
      </c>
      <c r="J434" s="21">
        <f>J435+J437+J439+J441+J447+J445</f>
        <v>796819.66099999996</v>
      </c>
      <c r="K434" s="21">
        <f>K435+K437+K439+K441+K447+K445</f>
        <v>0</v>
      </c>
      <c r="L434" s="21">
        <f>L435+L437+L439+L441+L447+L445</f>
        <v>0</v>
      </c>
    </row>
    <row r="435" spans="1:12" ht="130.15" customHeight="1">
      <c r="A435" s="6"/>
      <c r="B435" s="6">
        <v>675</v>
      </c>
      <c r="C435" s="6" t="s">
        <v>125</v>
      </c>
      <c r="D435" s="6" t="s">
        <v>789</v>
      </c>
      <c r="E435" s="40" t="s">
        <v>578</v>
      </c>
      <c r="F435" s="31"/>
      <c r="G435" s="31" t="s">
        <v>579</v>
      </c>
      <c r="H435" s="21">
        <f>H436</f>
        <v>654907.1</v>
      </c>
      <c r="I435" s="21">
        <f>I436</f>
        <v>655468.1</v>
      </c>
      <c r="J435" s="21">
        <f>J436</f>
        <v>658446.69999999995</v>
      </c>
    </row>
    <row r="436" spans="1:12" ht="60" customHeight="1">
      <c r="A436" s="6"/>
      <c r="B436" s="6">
        <v>675</v>
      </c>
      <c r="C436" s="6" t="s">
        <v>125</v>
      </c>
      <c r="D436" s="6" t="s">
        <v>789</v>
      </c>
      <c r="E436" s="40" t="s">
        <v>578</v>
      </c>
      <c r="F436" s="37" t="s">
        <v>846</v>
      </c>
      <c r="G436" s="24" t="s">
        <v>847</v>
      </c>
      <c r="H436" s="21">
        <v>654907.1</v>
      </c>
      <c r="I436" s="21">
        <v>655468.1</v>
      </c>
      <c r="J436" s="21">
        <v>658446.69999999995</v>
      </c>
    </row>
    <row r="437" spans="1:12" ht="36.6" customHeight="1">
      <c r="A437" s="6"/>
      <c r="B437" s="6">
        <v>675</v>
      </c>
      <c r="C437" s="6" t="s">
        <v>125</v>
      </c>
      <c r="D437" s="6" t="s">
        <v>789</v>
      </c>
      <c r="E437" s="7" t="s">
        <v>580</v>
      </c>
      <c r="F437" s="6"/>
      <c r="G437" s="5" t="s">
        <v>581</v>
      </c>
      <c r="H437" s="21">
        <f>H438</f>
        <v>86701.705000000002</v>
      </c>
      <c r="I437" s="21">
        <f>I438</f>
        <v>86594.188999999998</v>
      </c>
      <c r="J437" s="21">
        <f>J438</f>
        <v>86599.960999999996</v>
      </c>
    </row>
    <row r="438" spans="1:12" ht="60" customHeight="1">
      <c r="A438" s="6"/>
      <c r="B438" s="6">
        <v>675</v>
      </c>
      <c r="C438" s="6" t="s">
        <v>125</v>
      </c>
      <c r="D438" s="6" t="s">
        <v>789</v>
      </c>
      <c r="E438" s="7" t="s">
        <v>580</v>
      </c>
      <c r="F438" s="23" t="s">
        <v>846</v>
      </c>
      <c r="G438" s="24" t="s">
        <v>847</v>
      </c>
      <c r="H438" s="21">
        <v>86701.705000000002</v>
      </c>
      <c r="I438" s="21">
        <v>86594.188999999998</v>
      </c>
      <c r="J438" s="21">
        <v>86599.960999999996</v>
      </c>
    </row>
    <row r="439" spans="1:12" ht="60" customHeight="1">
      <c r="A439" s="6"/>
      <c r="B439" s="6">
        <v>675</v>
      </c>
      <c r="C439" s="6" t="s">
        <v>125</v>
      </c>
      <c r="D439" s="6" t="s">
        <v>789</v>
      </c>
      <c r="E439" s="7" t="s">
        <v>582</v>
      </c>
      <c r="F439" s="6"/>
      <c r="G439" s="5" t="s">
        <v>583</v>
      </c>
      <c r="H439" s="21">
        <f>H440</f>
        <v>81866.667000000001</v>
      </c>
      <c r="I439" s="21">
        <f>I440</f>
        <v>31773</v>
      </c>
      <c r="J439" s="21">
        <f>J440</f>
        <v>51773</v>
      </c>
    </row>
    <row r="440" spans="1:12" ht="60" customHeight="1">
      <c r="A440" s="6"/>
      <c r="B440" s="6">
        <v>675</v>
      </c>
      <c r="C440" s="6" t="s">
        <v>125</v>
      </c>
      <c r="D440" s="6" t="s">
        <v>789</v>
      </c>
      <c r="E440" s="7" t="s">
        <v>582</v>
      </c>
      <c r="F440" s="37" t="s">
        <v>846</v>
      </c>
      <c r="G440" s="24" t="s">
        <v>847</v>
      </c>
      <c r="H440" s="21">
        <v>81866.667000000001</v>
      </c>
      <c r="I440" s="21">
        <v>31773</v>
      </c>
      <c r="J440" s="21">
        <v>51773</v>
      </c>
    </row>
    <row r="441" spans="1:12" ht="60" customHeight="1">
      <c r="A441" s="6"/>
      <c r="B441" s="6">
        <v>675</v>
      </c>
      <c r="C441" s="6" t="s">
        <v>125</v>
      </c>
      <c r="D441" s="6" t="s">
        <v>789</v>
      </c>
      <c r="E441" s="7" t="s">
        <v>584</v>
      </c>
      <c r="F441" s="6"/>
      <c r="G441" s="5" t="s">
        <v>559</v>
      </c>
      <c r="H441" s="21">
        <f>H442</f>
        <v>35743.294000000002</v>
      </c>
      <c r="I441" s="21">
        <f>I442</f>
        <v>0</v>
      </c>
      <c r="J441" s="21">
        <f>J442</f>
        <v>0</v>
      </c>
    </row>
    <row r="442" spans="1:12" ht="60" customHeight="1">
      <c r="A442" s="6"/>
      <c r="B442" s="6">
        <v>675</v>
      </c>
      <c r="C442" s="6" t="s">
        <v>125</v>
      </c>
      <c r="D442" s="6" t="s">
        <v>789</v>
      </c>
      <c r="E442" s="7" t="s">
        <v>584</v>
      </c>
      <c r="F442" s="37" t="s">
        <v>846</v>
      </c>
      <c r="G442" s="24" t="s">
        <v>847</v>
      </c>
      <c r="H442" s="21">
        <v>35743.294000000002</v>
      </c>
      <c r="I442" s="21">
        <v>0</v>
      </c>
      <c r="J442" s="21">
        <v>0</v>
      </c>
    </row>
    <row r="443" spans="1:12" ht="48" customHeight="1">
      <c r="A443" s="6"/>
      <c r="B443" s="6">
        <v>675</v>
      </c>
      <c r="C443" s="179" t="s">
        <v>125</v>
      </c>
      <c r="D443" s="179" t="s">
        <v>789</v>
      </c>
      <c r="E443" s="180" t="s">
        <v>203</v>
      </c>
      <c r="F443" s="179"/>
      <c r="G443" s="181" t="s">
        <v>204</v>
      </c>
      <c r="H443" s="182">
        <f>H444</f>
        <v>73.334000000000003</v>
      </c>
      <c r="I443" s="182">
        <f>I444</f>
        <v>0</v>
      </c>
      <c r="J443" s="182">
        <f>J444</f>
        <v>0</v>
      </c>
    </row>
    <row r="444" spans="1:12" ht="60" customHeight="1">
      <c r="A444" s="6"/>
      <c r="B444" s="6">
        <v>675</v>
      </c>
      <c r="C444" s="179" t="s">
        <v>125</v>
      </c>
      <c r="D444" s="179" t="s">
        <v>789</v>
      </c>
      <c r="E444" s="180" t="s">
        <v>203</v>
      </c>
      <c r="F444" s="183" t="s">
        <v>846</v>
      </c>
      <c r="G444" s="184" t="s">
        <v>847</v>
      </c>
      <c r="H444" s="182">
        <v>73.334000000000003</v>
      </c>
      <c r="I444" s="182">
        <f>I445</f>
        <v>0</v>
      </c>
      <c r="J444" s="182">
        <f>J445</f>
        <v>0</v>
      </c>
    </row>
    <row r="445" spans="1:12" ht="70.900000000000006" customHeight="1">
      <c r="A445" s="6"/>
      <c r="B445" s="6">
        <v>675</v>
      </c>
      <c r="C445" s="6" t="s">
        <v>125</v>
      </c>
      <c r="D445" s="6" t="s">
        <v>789</v>
      </c>
      <c r="E445" s="7" t="s">
        <v>670</v>
      </c>
      <c r="F445" s="6"/>
      <c r="G445" s="5" t="s">
        <v>669</v>
      </c>
      <c r="H445" s="21">
        <f>H446</f>
        <v>9518.5</v>
      </c>
      <c r="I445" s="21">
        <f>I446</f>
        <v>0</v>
      </c>
      <c r="J445" s="21">
        <f>J446</f>
        <v>0</v>
      </c>
    </row>
    <row r="446" spans="1:12" ht="48" customHeight="1">
      <c r="A446" s="6"/>
      <c r="B446" s="6">
        <v>675</v>
      </c>
      <c r="C446" s="6" t="s">
        <v>125</v>
      </c>
      <c r="D446" s="6" t="s">
        <v>789</v>
      </c>
      <c r="E446" s="7" t="s">
        <v>670</v>
      </c>
      <c r="F446" s="23" t="s">
        <v>807</v>
      </c>
      <c r="G446" s="24" t="s">
        <v>808</v>
      </c>
      <c r="H446" s="21">
        <v>9518.5</v>
      </c>
      <c r="I446" s="21">
        <v>0</v>
      </c>
      <c r="J446" s="21">
        <v>0</v>
      </c>
    </row>
    <row r="447" spans="1:12" ht="82.15" customHeight="1">
      <c r="A447" s="6"/>
      <c r="B447" s="6">
        <v>675</v>
      </c>
      <c r="C447" s="6" t="s">
        <v>125</v>
      </c>
      <c r="D447" s="6" t="s">
        <v>789</v>
      </c>
      <c r="E447" s="7" t="s">
        <v>667</v>
      </c>
      <c r="F447" s="6"/>
      <c r="G447" s="5" t="s">
        <v>666</v>
      </c>
      <c r="H447" s="21">
        <f>H448</f>
        <v>2388.6</v>
      </c>
      <c r="I447" s="21">
        <f>I448</f>
        <v>0</v>
      </c>
      <c r="J447" s="21">
        <f>J448</f>
        <v>0</v>
      </c>
    </row>
    <row r="448" spans="1:12" ht="48" customHeight="1">
      <c r="A448" s="6"/>
      <c r="B448" s="6">
        <v>675</v>
      </c>
      <c r="C448" s="6" t="s">
        <v>125</v>
      </c>
      <c r="D448" s="6" t="s">
        <v>789</v>
      </c>
      <c r="E448" s="7" t="s">
        <v>667</v>
      </c>
      <c r="F448" s="23" t="s">
        <v>807</v>
      </c>
      <c r="G448" s="24" t="s">
        <v>808</v>
      </c>
      <c r="H448" s="21">
        <v>2388.6</v>
      </c>
      <c r="I448" s="21">
        <v>0</v>
      </c>
      <c r="J448" s="21">
        <v>0</v>
      </c>
    </row>
    <row r="449" spans="1:10" ht="60" customHeight="1">
      <c r="A449" s="6"/>
      <c r="B449" s="6">
        <v>675</v>
      </c>
      <c r="C449" s="6" t="s">
        <v>125</v>
      </c>
      <c r="D449" s="6" t="s">
        <v>789</v>
      </c>
      <c r="E449" s="7" t="s">
        <v>586</v>
      </c>
      <c r="F449" s="6"/>
      <c r="G449" s="5" t="s">
        <v>587</v>
      </c>
      <c r="H449" s="21">
        <f>H452+H450</f>
        <v>7559.8289999999997</v>
      </c>
      <c r="I449" s="21">
        <f>I452+I450</f>
        <v>7559.8289999999997</v>
      </c>
      <c r="J449" s="21">
        <f>J452+J450</f>
        <v>7559.8289999999997</v>
      </c>
    </row>
    <row r="450" spans="1:10" ht="140.44999999999999" customHeight="1">
      <c r="A450" s="6"/>
      <c r="B450" s="6">
        <v>675</v>
      </c>
      <c r="C450" s="6" t="s">
        <v>125</v>
      </c>
      <c r="D450" s="6" t="s">
        <v>789</v>
      </c>
      <c r="E450" s="7" t="s">
        <v>588</v>
      </c>
      <c r="F450" s="6"/>
      <c r="G450" s="5" t="s">
        <v>589</v>
      </c>
      <c r="H450" s="21">
        <f>H451</f>
        <v>1769</v>
      </c>
      <c r="I450" s="21">
        <f>I451</f>
        <v>1769</v>
      </c>
      <c r="J450" s="21">
        <f>J451</f>
        <v>1769</v>
      </c>
    </row>
    <row r="451" spans="1:10" ht="60" customHeight="1">
      <c r="A451" s="6"/>
      <c r="B451" s="6">
        <v>675</v>
      </c>
      <c r="C451" s="6" t="s">
        <v>125</v>
      </c>
      <c r="D451" s="6" t="s">
        <v>789</v>
      </c>
      <c r="E451" s="7" t="s">
        <v>588</v>
      </c>
      <c r="F451" s="23" t="s">
        <v>846</v>
      </c>
      <c r="G451" s="24" t="s">
        <v>847</v>
      </c>
      <c r="H451" s="21">
        <v>1769</v>
      </c>
      <c r="I451" s="21">
        <v>1769</v>
      </c>
      <c r="J451" s="21">
        <v>1769</v>
      </c>
    </row>
    <row r="452" spans="1:10" ht="60" customHeight="1">
      <c r="A452" s="6"/>
      <c r="B452" s="6">
        <v>675</v>
      </c>
      <c r="C452" s="6" t="s">
        <v>125</v>
      </c>
      <c r="D452" s="6" t="s">
        <v>789</v>
      </c>
      <c r="E452" s="7" t="s">
        <v>590</v>
      </c>
      <c r="F452" s="6"/>
      <c r="G452" s="5" t="s">
        <v>591</v>
      </c>
      <c r="H452" s="21">
        <f>H453</f>
        <v>5790.8289999999997</v>
      </c>
      <c r="I452" s="21">
        <f>I453</f>
        <v>5790.8289999999997</v>
      </c>
      <c r="J452" s="21">
        <f>J453</f>
        <v>5790.8289999999997</v>
      </c>
    </row>
    <row r="453" spans="1:10" ht="60" customHeight="1">
      <c r="A453" s="6"/>
      <c r="B453" s="6">
        <v>675</v>
      </c>
      <c r="C453" s="6" t="s">
        <v>125</v>
      </c>
      <c r="D453" s="6" t="s">
        <v>789</v>
      </c>
      <c r="E453" s="7" t="s">
        <v>590</v>
      </c>
      <c r="F453" s="37" t="s">
        <v>846</v>
      </c>
      <c r="G453" s="24" t="s">
        <v>847</v>
      </c>
      <c r="H453" s="21">
        <v>5790.8289999999997</v>
      </c>
      <c r="I453" s="21">
        <v>5790.8289999999997</v>
      </c>
      <c r="J453" s="21">
        <v>5790.8289999999997</v>
      </c>
    </row>
    <row r="454" spans="1:10" ht="70.900000000000006" customHeight="1">
      <c r="A454" s="6"/>
      <c r="B454" s="6">
        <v>675</v>
      </c>
      <c r="C454" s="6" t="s">
        <v>125</v>
      </c>
      <c r="D454" s="6" t="s">
        <v>789</v>
      </c>
      <c r="E454" s="7" t="s">
        <v>592</v>
      </c>
      <c r="F454" s="6"/>
      <c r="G454" s="5" t="s">
        <v>593</v>
      </c>
      <c r="H454" s="21">
        <f>H457+H455+H459+H461+H463</f>
        <v>58211.417000000009</v>
      </c>
      <c r="I454" s="21">
        <f>I457+I455+I459+I461+I463</f>
        <v>54717.094000000005</v>
      </c>
      <c r="J454" s="21">
        <f>J457+J455+J459+J461+J463</f>
        <v>53109.344000000005</v>
      </c>
    </row>
    <row r="455" spans="1:10" ht="96" customHeight="1">
      <c r="A455" s="6"/>
      <c r="B455" s="6">
        <v>675</v>
      </c>
      <c r="C455" s="6" t="s">
        <v>125</v>
      </c>
      <c r="D455" s="6" t="s">
        <v>789</v>
      </c>
      <c r="E455" s="7" t="s">
        <v>594</v>
      </c>
      <c r="F455" s="6"/>
      <c r="G455" s="5" t="s">
        <v>595</v>
      </c>
      <c r="H455" s="21">
        <f>H456</f>
        <v>47036.353000000003</v>
      </c>
      <c r="I455" s="21">
        <f>I456</f>
        <v>43542.03</v>
      </c>
      <c r="J455" s="21">
        <f>J456</f>
        <v>41934.28</v>
      </c>
    </row>
    <row r="456" spans="1:10" ht="60" customHeight="1">
      <c r="A456" s="6"/>
      <c r="B456" s="6">
        <v>675</v>
      </c>
      <c r="C456" s="6" t="s">
        <v>125</v>
      </c>
      <c r="D456" s="6" t="s">
        <v>789</v>
      </c>
      <c r="E456" s="7" t="s">
        <v>594</v>
      </c>
      <c r="F456" s="37" t="s">
        <v>846</v>
      </c>
      <c r="G456" s="24" t="s">
        <v>847</v>
      </c>
      <c r="H456" s="21">
        <v>47036.353000000003</v>
      </c>
      <c r="I456" s="21">
        <v>43542.03</v>
      </c>
      <c r="J456" s="21">
        <v>41934.28</v>
      </c>
    </row>
    <row r="457" spans="1:10" ht="48" customHeight="1">
      <c r="A457" s="6"/>
      <c r="B457" s="6">
        <v>675</v>
      </c>
      <c r="C457" s="6" t="s">
        <v>125</v>
      </c>
      <c r="D457" s="6" t="s">
        <v>789</v>
      </c>
      <c r="E457" s="7" t="s">
        <v>596</v>
      </c>
      <c r="F457" s="6"/>
      <c r="G457" s="5" t="s">
        <v>597</v>
      </c>
      <c r="H457" s="21">
        <f>H458</f>
        <v>8977.7999999999993</v>
      </c>
      <c r="I457" s="21">
        <f>I458</f>
        <v>8977.7999999999993</v>
      </c>
      <c r="J457" s="21">
        <f>J458</f>
        <v>8977.7999999999993</v>
      </c>
    </row>
    <row r="458" spans="1:10" ht="60" customHeight="1">
      <c r="A458" s="6"/>
      <c r="B458" s="6">
        <v>675</v>
      </c>
      <c r="C458" s="6" t="s">
        <v>125</v>
      </c>
      <c r="D458" s="6" t="s">
        <v>789</v>
      </c>
      <c r="E458" s="7" t="s">
        <v>596</v>
      </c>
      <c r="F458" s="37" t="s">
        <v>846</v>
      </c>
      <c r="G458" s="24" t="s">
        <v>847</v>
      </c>
      <c r="H458" s="21">
        <v>8977.7999999999993</v>
      </c>
      <c r="I458" s="21">
        <v>8977.7999999999993</v>
      </c>
      <c r="J458" s="21">
        <v>8977.7999999999993</v>
      </c>
    </row>
    <row r="459" spans="1:10" ht="60" customHeight="1">
      <c r="A459" s="6"/>
      <c r="B459" s="6">
        <v>675</v>
      </c>
      <c r="C459" s="6" t="s">
        <v>125</v>
      </c>
      <c r="D459" s="6" t="s">
        <v>789</v>
      </c>
      <c r="E459" s="7" t="s">
        <v>598</v>
      </c>
      <c r="F459" s="6"/>
      <c r="G459" s="5" t="s">
        <v>599</v>
      </c>
      <c r="H459" s="21">
        <f>H460</f>
        <v>433.959</v>
      </c>
      <c r="I459" s="21">
        <f>I460</f>
        <v>433.959</v>
      </c>
      <c r="J459" s="21">
        <f>J460</f>
        <v>433.959</v>
      </c>
    </row>
    <row r="460" spans="1:10" ht="60" customHeight="1">
      <c r="A460" s="6"/>
      <c r="B460" s="6">
        <v>675</v>
      </c>
      <c r="C460" s="6" t="s">
        <v>125</v>
      </c>
      <c r="D460" s="6" t="s">
        <v>789</v>
      </c>
      <c r="E460" s="7" t="s">
        <v>598</v>
      </c>
      <c r="F460" s="37" t="s">
        <v>846</v>
      </c>
      <c r="G460" s="24" t="s">
        <v>847</v>
      </c>
      <c r="H460" s="21">
        <v>433.959</v>
      </c>
      <c r="I460" s="21">
        <v>433.959</v>
      </c>
      <c r="J460" s="21">
        <v>433.959</v>
      </c>
    </row>
    <row r="461" spans="1:10" ht="48" customHeight="1">
      <c r="A461" s="6"/>
      <c r="B461" s="6">
        <v>675</v>
      </c>
      <c r="C461" s="6" t="s">
        <v>125</v>
      </c>
      <c r="D461" s="6" t="s">
        <v>789</v>
      </c>
      <c r="E461" s="7" t="s">
        <v>600</v>
      </c>
      <c r="F461" s="6"/>
      <c r="G461" s="5" t="s">
        <v>601</v>
      </c>
      <c r="H461" s="21">
        <f>H462</f>
        <v>247.29300000000001</v>
      </c>
      <c r="I461" s="21">
        <f>I462</f>
        <v>247.29300000000001</v>
      </c>
      <c r="J461" s="21">
        <f>J462</f>
        <v>247.29300000000001</v>
      </c>
    </row>
    <row r="462" spans="1:10" ht="60" customHeight="1">
      <c r="A462" s="6"/>
      <c r="B462" s="6">
        <v>675</v>
      </c>
      <c r="C462" s="6" t="s">
        <v>125</v>
      </c>
      <c r="D462" s="6" t="s">
        <v>789</v>
      </c>
      <c r="E462" s="7" t="s">
        <v>600</v>
      </c>
      <c r="F462" s="37" t="s">
        <v>846</v>
      </c>
      <c r="G462" s="24" t="s">
        <v>847</v>
      </c>
      <c r="H462" s="21">
        <v>247.29300000000001</v>
      </c>
      <c r="I462" s="21">
        <v>247.29300000000001</v>
      </c>
      <c r="J462" s="21">
        <v>247.29300000000001</v>
      </c>
    </row>
    <row r="463" spans="1:10" ht="60" customHeight="1">
      <c r="A463" s="6"/>
      <c r="B463" s="6">
        <v>675</v>
      </c>
      <c r="C463" s="6" t="s">
        <v>125</v>
      </c>
      <c r="D463" s="6" t="s">
        <v>789</v>
      </c>
      <c r="E463" s="7" t="s">
        <v>602</v>
      </c>
      <c r="F463" s="6"/>
      <c r="G463" s="5" t="s">
        <v>603</v>
      </c>
      <c r="H463" s="21">
        <f>H464</f>
        <v>1516.0119999999999</v>
      </c>
      <c r="I463" s="21">
        <f>I464</f>
        <v>1516.0119999999999</v>
      </c>
      <c r="J463" s="21">
        <f>J464</f>
        <v>1516.0119999999999</v>
      </c>
    </row>
    <row r="464" spans="1:10" ht="60" customHeight="1">
      <c r="A464" s="6"/>
      <c r="B464" s="6">
        <v>675</v>
      </c>
      <c r="C464" s="6" t="s">
        <v>125</v>
      </c>
      <c r="D464" s="6" t="s">
        <v>789</v>
      </c>
      <c r="E464" s="7" t="s">
        <v>602</v>
      </c>
      <c r="F464" s="37" t="s">
        <v>846</v>
      </c>
      <c r="G464" s="24" t="s">
        <v>847</v>
      </c>
      <c r="H464" s="21">
        <v>1516.0119999999999</v>
      </c>
      <c r="I464" s="21">
        <v>1516.0119999999999</v>
      </c>
      <c r="J464" s="21">
        <v>1516.0119999999999</v>
      </c>
    </row>
    <row r="465" spans="1:10" ht="72" customHeight="1">
      <c r="A465" s="6"/>
      <c r="B465" s="6">
        <v>675</v>
      </c>
      <c r="C465" s="6" t="s">
        <v>125</v>
      </c>
      <c r="D465" s="6" t="s">
        <v>789</v>
      </c>
      <c r="E465" s="7" t="s">
        <v>604</v>
      </c>
      <c r="F465" s="6"/>
      <c r="G465" s="5" t="s">
        <v>605</v>
      </c>
      <c r="H465" s="21">
        <f>H468+H466</f>
        <v>1250.806</v>
      </c>
      <c r="I465" s="21">
        <f>I468+I466</f>
        <v>1250.806</v>
      </c>
      <c r="J465" s="21">
        <f>J468+J466</f>
        <v>1250.806</v>
      </c>
    </row>
    <row r="466" spans="1:10" ht="47.45" customHeight="1">
      <c r="A466" s="6"/>
      <c r="B466" s="6">
        <v>675</v>
      </c>
      <c r="C466" s="6" t="s">
        <v>125</v>
      </c>
      <c r="D466" s="6" t="s">
        <v>789</v>
      </c>
      <c r="E466" s="7" t="s">
        <v>606</v>
      </c>
      <c r="F466" s="6"/>
      <c r="G466" s="5" t="s">
        <v>607</v>
      </c>
      <c r="H466" s="54">
        <f>H467</f>
        <v>620.4</v>
      </c>
      <c r="I466" s="54">
        <f>I467</f>
        <v>620.4</v>
      </c>
      <c r="J466" s="54">
        <f>J467</f>
        <v>620.4</v>
      </c>
    </row>
    <row r="467" spans="1:10" ht="60" customHeight="1">
      <c r="A467" s="6"/>
      <c r="B467" s="6">
        <v>675</v>
      </c>
      <c r="C467" s="6" t="s">
        <v>125</v>
      </c>
      <c r="D467" s="6" t="s">
        <v>789</v>
      </c>
      <c r="E467" s="7" t="s">
        <v>606</v>
      </c>
      <c r="F467" s="37" t="s">
        <v>846</v>
      </c>
      <c r="G467" s="24" t="s">
        <v>847</v>
      </c>
      <c r="H467" s="54">
        <v>620.4</v>
      </c>
      <c r="I467" s="54">
        <v>620.4</v>
      </c>
      <c r="J467" s="54">
        <v>620.4</v>
      </c>
    </row>
    <row r="468" spans="1:10" ht="84" customHeight="1">
      <c r="A468" s="6"/>
      <c r="B468" s="6">
        <v>675</v>
      </c>
      <c r="C468" s="6" t="s">
        <v>125</v>
      </c>
      <c r="D468" s="6" t="s">
        <v>789</v>
      </c>
      <c r="E468" s="7" t="s">
        <v>608</v>
      </c>
      <c r="F468" s="6"/>
      <c r="G468" s="5" t="s">
        <v>609</v>
      </c>
      <c r="H468" s="21">
        <f>H469</f>
        <v>630.40599999999995</v>
      </c>
      <c r="I468" s="21">
        <f>I469</f>
        <v>630.40599999999995</v>
      </c>
      <c r="J468" s="21">
        <f>J469</f>
        <v>630.40599999999995</v>
      </c>
    </row>
    <row r="469" spans="1:10" ht="60" customHeight="1">
      <c r="A469" s="6"/>
      <c r="B469" s="6">
        <v>675</v>
      </c>
      <c r="C469" s="6" t="s">
        <v>125</v>
      </c>
      <c r="D469" s="6" t="s">
        <v>789</v>
      </c>
      <c r="E469" s="7" t="s">
        <v>608</v>
      </c>
      <c r="F469" s="37" t="s">
        <v>846</v>
      </c>
      <c r="G469" s="24" t="s">
        <v>847</v>
      </c>
      <c r="H469" s="21">
        <v>630.40599999999995</v>
      </c>
      <c r="I469" s="21">
        <v>630.40599999999995</v>
      </c>
      <c r="J469" s="21">
        <v>630.40599999999995</v>
      </c>
    </row>
    <row r="470" spans="1:10" ht="36" customHeight="1">
      <c r="A470" s="6"/>
      <c r="B470" s="6">
        <v>675</v>
      </c>
      <c r="C470" s="6" t="s">
        <v>125</v>
      </c>
      <c r="D470" s="6" t="s">
        <v>789</v>
      </c>
      <c r="E470" s="7" t="s">
        <v>764</v>
      </c>
      <c r="F470" s="6"/>
      <c r="G470" s="5" t="s">
        <v>610</v>
      </c>
      <c r="H470" s="21">
        <f>H471+H473+H475</f>
        <v>85107.6</v>
      </c>
      <c r="I470" s="21">
        <f>I471+I473+I475</f>
        <v>85220.800000000003</v>
      </c>
      <c r="J470" s="21">
        <f>J471+J473+J475</f>
        <v>85357.7</v>
      </c>
    </row>
    <row r="471" spans="1:10" ht="108" customHeight="1">
      <c r="A471" s="6"/>
      <c r="B471" s="6">
        <v>675</v>
      </c>
      <c r="C471" s="6" t="s">
        <v>125</v>
      </c>
      <c r="D471" s="6" t="s">
        <v>789</v>
      </c>
      <c r="E471" s="7" t="s">
        <v>722</v>
      </c>
      <c r="F471" s="6"/>
      <c r="G471" s="5" t="s">
        <v>611</v>
      </c>
      <c r="H471" s="21">
        <f>H472</f>
        <v>7456.3</v>
      </c>
      <c r="I471" s="21">
        <f>I472</f>
        <v>7569.5</v>
      </c>
      <c r="J471" s="21">
        <f>J472</f>
        <v>7706.4</v>
      </c>
    </row>
    <row r="472" spans="1:10" ht="60" customHeight="1">
      <c r="A472" s="6"/>
      <c r="B472" s="6">
        <v>675</v>
      </c>
      <c r="C472" s="6" t="s">
        <v>125</v>
      </c>
      <c r="D472" s="6" t="s">
        <v>789</v>
      </c>
      <c r="E472" s="7" t="s">
        <v>722</v>
      </c>
      <c r="F472" s="37" t="s">
        <v>846</v>
      </c>
      <c r="G472" s="24" t="s">
        <v>847</v>
      </c>
      <c r="H472" s="21">
        <v>7456.3</v>
      </c>
      <c r="I472" s="21">
        <v>7569.5</v>
      </c>
      <c r="J472" s="21">
        <v>7706.4</v>
      </c>
    </row>
    <row r="473" spans="1:10" ht="94.15" customHeight="1">
      <c r="A473" s="6"/>
      <c r="B473" s="6">
        <v>675</v>
      </c>
      <c r="C473" s="6" t="s">
        <v>125</v>
      </c>
      <c r="D473" s="6" t="s">
        <v>789</v>
      </c>
      <c r="E473" s="7" t="s">
        <v>723</v>
      </c>
      <c r="F473" s="6"/>
      <c r="G473" s="5" t="s">
        <v>585</v>
      </c>
      <c r="H473" s="21">
        <f>H474</f>
        <v>75307.7</v>
      </c>
      <c r="I473" s="21">
        <f>I474</f>
        <v>75307.7</v>
      </c>
      <c r="J473" s="21">
        <f>J474</f>
        <v>75307.7</v>
      </c>
    </row>
    <row r="474" spans="1:10" ht="60" customHeight="1">
      <c r="A474" s="6"/>
      <c r="B474" s="6">
        <v>675</v>
      </c>
      <c r="C474" s="6" t="s">
        <v>125</v>
      </c>
      <c r="D474" s="6" t="s">
        <v>789</v>
      </c>
      <c r="E474" s="7" t="s">
        <v>723</v>
      </c>
      <c r="F474" s="37" t="s">
        <v>846</v>
      </c>
      <c r="G474" s="24" t="s">
        <v>847</v>
      </c>
      <c r="H474" s="21">
        <v>75307.7</v>
      </c>
      <c r="I474" s="21">
        <v>75307.7</v>
      </c>
      <c r="J474" s="21">
        <v>75307.7</v>
      </c>
    </row>
    <row r="475" spans="1:10" ht="103.9" customHeight="1">
      <c r="A475" s="6"/>
      <c r="B475" s="6">
        <v>675</v>
      </c>
      <c r="C475" s="6" t="s">
        <v>125</v>
      </c>
      <c r="D475" s="6" t="s">
        <v>789</v>
      </c>
      <c r="E475" s="7" t="s">
        <v>309</v>
      </c>
      <c r="F475" s="37"/>
      <c r="G475" s="24" t="s">
        <v>286</v>
      </c>
      <c r="H475" s="21">
        <f>H476</f>
        <v>2343.6</v>
      </c>
      <c r="I475" s="21">
        <f>I476</f>
        <v>2343.6</v>
      </c>
      <c r="J475" s="21">
        <f>J476</f>
        <v>2343.6</v>
      </c>
    </row>
    <row r="476" spans="1:10" ht="60" customHeight="1">
      <c r="A476" s="6"/>
      <c r="B476" s="6">
        <v>675</v>
      </c>
      <c r="C476" s="6" t="s">
        <v>125</v>
      </c>
      <c r="D476" s="6" t="s">
        <v>789</v>
      </c>
      <c r="E476" s="7" t="s">
        <v>309</v>
      </c>
      <c r="F476" s="37" t="s">
        <v>846</v>
      </c>
      <c r="G476" s="24" t="s">
        <v>847</v>
      </c>
      <c r="H476" s="21">
        <v>2343.6</v>
      </c>
      <c r="I476" s="21">
        <v>2343.6</v>
      </c>
      <c r="J476" s="21">
        <v>2343.6</v>
      </c>
    </row>
    <row r="477" spans="1:10" ht="48" customHeight="1">
      <c r="A477" s="6"/>
      <c r="B477" s="6">
        <v>675</v>
      </c>
      <c r="C477" s="6" t="s">
        <v>125</v>
      </c>
      <c r="D477" s="6" t="s">
        <v>789</v>
      </c>
      <c r="E477" s="7" t="s">
        <v>724</v>
      </c>
      <c r="F477" s="6"/>
      <c r="G477" s="5" t="s">
        <v>736</v>
      </c>
      <c r="H477" s="21">
        <f>H478+H480+H488+H490+H482+H484+H486</f>
        <v>19297.856</v>
      </c>
      <c r="I477" s="21">
        <f>I478</f>
        <v>0</v>
      </c>
      <c r="J477" s="21">
        <f>J478</f>
        <v>0</v>
      </c>
    </row>
    <row r="478" spans="1:10" ht="60" customHeight="1">
      <c r="A478" s="6"/>
      <c r="B478" s="6">
        <v>675</v>
      </c>
      <c r="C478" s="6" t="s">
        <v>125</v>
      </c>
      <c r="D478" s="6" t="s">
        <v>789</v>
      </c>
      <c r="E478" s="7" t="s">
        <v>737</v>
      </c>
      <c r="F478" s="27"/>
      <c r="G478" s="5" t="s">
        <v>668</v>
      </c>
      <c r="H478" s="21">
        <f>H479</f>
        <v>5825.7560000000003</v>
      </c>
      <c r="I478" s="21">
        <f>I479</f>
        <v>0</v>
      </c>
      <c r="J478" s="21">
        <f>J479</f>
        <v>0</v>
      </c>
    </row>
    <row r="479" spans="1:10" ht="60" customHeight="1">
      <c r="A479" s="6"/>
      <c r="B479" s="6">
        <v>675</v>
      </c>
      <c r="C479" s="6" t="s">
        <v>125</v>
      </c>
      <c r="D479" s="6" t="s">
        <v>789</v>
      </c>
      <c r="E479" s="7" t="s">
        <v>737</v>
      </c>
      <c r="F479" s="37" t="s">
        <v>846</v>
      </c>
      <c r="G479" s="24" t="s">
        <v>847</v>
      </c>
      <c r="H479" s="21">
        <v>5825.7560000000003</v>
      </c>
      <c r="I479" s="21">
        <v>0</v>
      </c>
      <c r="J479" s="21">
        <v>0</v>
      </c>
    </row>
    <row r="480" spans="1:10" ht="132" customHeight="1">
      <c r="A480" s="6"/>
      <c r="B480" s="6">
        <v>675</v>
      </c>
      <c r="C480" s="6" t="s">
        <v>125</v>
      </c>
      <c r="D480" s="6" t="s">
        <v>789</v>
      </c>
      <c r="E480" s="7" t="s">
        <v>185</v>
      </c>
      <c r="F480" s="37"/>
      <c r="G480" s="24" t="s">
        <v>186</v>
      </c>
      <c r="H480" s="21">
        <f>H481</f>
        <v>1444.95</v>
      </c>
      <c r="I480" s="21">
        <f>I481</f>
        <v>0</v>
      </c>
      <c r="J480" s="21">
        <f>J481</f>
        <v>0</v>
      </c>
    </row>
    <row r="481" spans="1:12" ht="60" customHeight="1">
      <c r="A481" s="6"/>
      <c r="B481" s="6">
        <v>675</v>
      </c>
      <c r="C481" s="6" t="s">
        <v>125</v>
      </c>
      <c r="D481" s="6" t="s">
        <v>789</v>
      </c>
      <c r="E481" s="7" t="s">
        <v>185</v>
      </c>
      <c r="F481" s="37" t="s">
        <v>846</v>
      </c>
      <c r="G481" s="24" t="s">
        <v>847</v>
      </c>
      <c r="H481" s="21">
        <v>1444.95</v>
      </c>
      <c r="I481" s="21">
        <v>0</v>
      </c>
      <c r="J481" s="21">
        <v>0</v>
      </c>
    </row>
    <row r="482" spans="1:12" ht="106.15" customHeight="1">
      <c r="A482" s="6"/>
      <c r="B482" s="6">
        <v>675</v>
      </c>
      <c r="C482" s="6" t="s">
        <v>125</v>
      </c>
      <c r="D482" s="6" t="s">
        <v>789</v>
      </c>
      <c r="E482" s="7" t="s">
        <v>187</v>
      </c>
      <c r="F482" s="37"/>
      <c r="G482" s="24" t="s">
        <v>188</v>
      </c>
      <c r="H482" s="21">
        <f>H483</f>
        <v>3000</v>
      </c>
      <c r="I482" s="21">
        <f>I483</f>
        <v>0</v>
      </c>
      <c r="J482" s="21">
        <f>J483</f>
        <v>0</v>
      </c>
    </row>
    <row r="483" spans="1:12" ht="60" customHeight="1">
      <c r="A483" s="6"/>
      <c r="B483" s="6">
        <v>675</v>
      </c>
      <c r="C483" s="6" t="s">
        <v>125</v>
      </c>
      <c r="D483" s="6" t="s">
        <v>789</v>
      </c>
      <c r="E483" s="7" t="s">
        <v>187</v>
      </c>
      <c r="F483" s="37" t="s">
        <v>846</v>
      </c>
      <c r="G483" s="24" t="s">
        <v>847</v>
      </c>
      <c r="H483" s="21">
        <v>3000</v>
      </c>
      <c r="I483" s="21">
        <v>0</v>
      </c>
      <c r="J483" s="21">
        <v>0</v>
      </c>
    </row>
    <row r="484" spans="1:12" ht="70.900000000000006" customHeight="1">
      <c r="A484" s="6"/>
      <c r="B484" s="6">
        <v>675</v>
      </c>
      <c r="C484" s="6" t="s">
        <v>125</v>
      </c>
      <c r="D484" s="6" t="s">
        <v>789</v>
      </c>
      <c r="E484" s="7" t="s">
        <v>189</v>
      </c>
      <c r="F484" s="37"/>
      <c r="G484" s="24" t="s">
        <v>190</v>
      </c>
      <c r="H484" s="21">
        <f>H485</f>
        <v>2187</v>
      </c>
      <c r="I484" s="21">
        <f>I485</f>
        <v>0</v>
      </c>
      <c r="J484" s="21">
        <f>J485</f>
        <v>0</v>
      </c>
      <c r="K484" s="21">
        <f>K485</f>
        <v>0</v>
      </c>
      <c r="L484" s="21">
        <f>L485</f>
        <v>0</v>
      </c>
    </row>
    <row r="485" spans="1:12" ht="60" customHeight="1">
      <c r="A485" s="6"/>
      <c r="B485" s="6">
        <v>675</v>
      </c>
      <c r="C485" s="6" t="s">
        <v>125</v>
      </c>
      <c r="D485" s="6" t="s">
        <v>789</v>
      </c>
      <c r="E485" s="7" t="s">
        <v>189</v>
      </c>
      <c r="F485" s="37" t="s">
        <v>846</v>
      </c>
      <c r="G485" s="24" t="s">
        <v>847</v>
      </c>
      <c r="H485" s="21">
        <v>2187</v>
      </c>
      <c r="I485" s="21">
        <v>0</v>
      </c>
      <c r="J485" s="21">
        <v>0</v>
      </c>
    </row>
    <row r="486" spans="1:12" ht="72" customHeight="1">
      <c r="A486" s="6"/>
      <c r="B486" s="6">
        <v>675</v>
      </c>
      <c r="C486" s="6" t="s">
        <v>125</v>
      </c>
      <c r="D486" s="6" t="s">
        <v>789</v>
      </c>
      <c r="E486" s="7" t="s">
        <v>191</v>
      </c>
      <c r="F486" s="37"/>
      <c r="G486" s="24" t="s">
        <v>192</v>
      </c>
      <c r="H486" s="21">
        <f>H487</f>
        <v>3000</v>
      </c>
      <c r="I486" s="21">
        <f>I487</f>
        <v>0</v>
      </c>
      <c r="J486" s="21">
        <f>J487</f>
        <v>0</v>
      </c>
    </row>
    <row r="487" spans="1:12" ht="60" customHeight="1">
      <c r="A487" s="6"/>
      <c r="B487" s="6">
        <v>675</v>
      </c>
      <c r="C487" s="6" t="s">
        <v>125</v>
      </c>
      <c r="D487" s="6" t="s">
        <v>789</v>
      </c>
      <c r="E487" s="7" t="s">
        <v>191</v>
      </c>
      <c r="F487" s="37" t="s">
        <v>846</v>
      </c>
      <c r="G487" s="24" t="s">
        <v>847</v>
      </c>
      <c r="H487" s="21">
        <v>3000</v>
      </c>
      <c r="I487" s="21">
        <v>0</v>
      </c>
      <c r="J487" s="21">
        <v>0</v>
      </c>
    </row>
    <row r="488" spans="1:12" ht="84" customHeight="1">
      <c r="A488" s="6"/>
      <c r="B488" s="6">
        <v>675</v>
      </c>
      <c r="C488" s="6" t="s">
        <v>125</v>
      </c>
      <c r="D488" s="6" t="s">
        <v>789</v>
      </c>
      <c r="E488" s="7" t="s">
        <v>193</v>
      </c>
      <c r="F488" s="37"/>
      <c r="G488" s="24" t="s">
        <v>194</v>
      </c>
      <c r="H488" s="21">
        <f>H489</f>
        <v>1138</v>
      </c>
      <c r="I488" s="21">
        <f>I489</f>
        <v>0</v>
      </c>
      <c r="J488" s="21">
        <f>J489</f>
        <v>0</v>
      </c>
    </row>
    <row r="489" spans="1:12" ht="60" customHeight="1">
      <c r="A489" s="6"/>
      <c r="B489" s="6">
        <v>675</v>
      </c>
      <c r="C489" s="6" t="s">
        <v>125</v>
      </c>
      <c r="D489" s="6" t="s">
        <v>789</v>
      </c>
      <c r="E489" s="7" t="s">
        <v>193</v>
      </c>
      <c r="F489" s="37" t="s">
        <v>846</v>
      </c>
      <c r="G489" s="24" t="s">
        <v>847</v>
      </c>
      <c r="H489" s="21">
        <v>1138</v>
      </c>
      <c r="I489" s="21">
        <v>0</v>
      </c>
      <c r="J489" s="21">
        <v>0</v>
      </c>
    </row>
    <row r="490" spans="1:12" ht="72" customHeight="1">
      <c r="A490" s="6"/>
      <c r="B490" s="6">
        <v>675</v>
      </c>
      <c r="C490" s="6" t="s">
        <v>125</v>
      </c>
      <c r="D490" s="6" t="s">
        <v>789</v>
      </c>
      <c r="E490" s="7" t="s">
        <v>195</v>
      </c>
      <c r="F490" s="37"/>
      <c r="G490" s="24" t="s">
        <v>196</v>
      </c>
      <c r="H490" s="21">
        <f>H491</f>
        <v>2702.15</v>
      </c>
      <c r="I490" s="21">
        <f>I491</f>
        <v>0</v>
      </c>
      <c r="J490" s="21">
        <f>J491</f>
        <v>0</v>
      </c>
    </row>
    <row r="491" spans="1:12" ht="60" customHeight="1">
      <c r="A491" s="6"/>
      <c r="B491" s="6">
        <v>675</v>
      </c>
      <c r="C491" s="6" t="s">
        <v>125</v>
      </c>
      <c r="D491" s="6" t="s">
        <v>789</v>
      </c>
      <c r="E491" s="7" t="s">
        <v>195</v>
      </c>
      <c r="F491" s="37" t="s">
        <v>846</v>
      </c>
      <c r="G491" s="24" t="s">
        <v>847</v>
      </c>
      <c r="H491" s="21">
        <v>2702.15</v>
      </c>
      <c r="I491" s="21">
        <v>0</v>
      </c>
      <c r="J491" s="21">
        <v>0</v>
      </c>
    </row>
    <row r="492" spans="1:12" ht="25.9" customHeight="1">
      <c r="A492" s="6"/>
      <c r="B492" s="6">
        <v>675</v>
      </c>
      <c r="C492" s="6" t="s">
        <v>125</v>
      </c>
      <c r="D492" s="6" t="s">
        <v>789</v>
      </c>
      <c r="E492" s="7" t="s">
        <v>801</v>
      </c>
      <c r="F492" s="6"/>
      <c r="G492" s="5" t="s">
        <v>802</v>
      </c>
      <c r="H492" s="53">
        <f t="shared" ref="H492:J494" si="41">H493</f>
        <v>3945.05</v>
      </c>
      <c r="I492" s="53">
        <f t="shared" si="41"/>
        <v>0</v>
      </c>
      <c r="J492" s="53">
        <f t="shared" si="41"/>
        <v>0</v>
      </c>
    </row>
    <row r="493" spans="1:12" ht="81.599999999999994" customHeight="1">
      <c r="A493" s="6"/>
      <c r="B493" s="6">
        <v>675</v>
      </c>
      <c r="C493" s="6" t="s">
        <v>125</v>
      </c>
      <c r="D493" s="6" t="s">
        <v>789</v>
      </c>
      <c r="E493" s="7" t="s">
        <v>695</v>
      </c>
      <c r="F493" s="25"/>
      <c r="G493" s="26" t="s">
        <v>697</v>
      </c>
      <c r="H493" s="53">
        <f t="shared" si="41"/>
        <v>3945.05</v>
      </c>
      <c r="I493" s="53">
        <f t="shared" si="41"/>
        <v>0</v>
      </c>
      <c r="J493" s="53">
        <f t="shared" si="41"/>
        <v>0</v>
      </c>
    </row>
    <row r="494" spans="1:12" ht="60" customHeight="1">
      <c r="A494" s="6"/>
      <c r="B494" s="6">
        <v>675</v>
      </c>
      <c r="C494" s="6" t="s">
        <v>125</v>
      </c>
      <c r="D494" s="6" t="s">
        <v>789</v>
      </c>
      <c r="E494" s="7" t="s">
        <v>696</v>
      </c>
      <c r="F494" s="25"/>
      <c r="G494" s="26" t="s">
        <v>694</v>
      </c>
      <c r="H494" s="53">
        <f t="shared" si="41"/>
        <v>3945.05</v>
      </c>
      <c r="I494" s="53">
        <f t="shared" si="41"/>
        <v>0</v>
      </c>
      <c r="J494" s="53">
        <f t="shared" si="41"/>
        <v>0</v>
      </c>
    </row>
    <row r="495" spans="1:12" ht="48" customHeight="1">
      <c r="A495" s="6"/>
      <c r="B495" s="6">
        <v>675</v>
      </c>
      <c r="C495" s="6" t="s">
        <v>125</v>
      </c>
      <c r="D495" s="6" t="s">
        <v>789</v>
      </c>
      <c r="E495" s="7" t="s">
        <v>696</v>
      </c>
      <c r="F495" s="23" t="s">
        <v>807</v>
      </c>
      <c r="G495" s="24" t="s">
        <v>808</v>
      </c>
      <c r="H495" s="53">
        <v>3945.05</v>
      </c>
      <c r="I495" s="53">
        <v>0</v>
      </c>
      <c r="J495" s="53">
        <v>0</v>
      </c>
    </row>
    <row r="496" spans="1:12" ht="24" customHeight="1">
      <c r="A496" s="6"/>
      <c r="B496" s="6">
        <v>675</v>
      </c>
      <c r="C496" s="14" t="s">
        <v>125</v>
      </c>
      <c r="D496" s="14" t="s">
        <v>805</v>
      </c>
      <c r="E496" s="14"/>
      <c r="F496" s="27"/>
      <c r="G496" s="16" t="s">
        <v>612</v>
      </c>
      <c r="H496" s="17">
        <f t="shared" ref="H496:J497" si="42">H497</f>
        <v>135978.79300000003</v>
      </c>
      <c r="I496" s="17">
        <f t="shared" si="42"/>
        <v>139443.45800000001</v>
      </c>
      <c r="J496" s="17">
        <f t="shared" si="42"/>
        <v>143443.45800000001</v>
      </c>
    </row>
    <row r="497" spans="1:12" ht="58.9" customHeight="1">
      <c r="A497" s="6"/>
      <c r="B497" s="6">
        <v>675</v>
      </c>
      <c r="C497" s="7" t="s">
        <v>125</v>
      </c>
      <c r="D497" s="7" t="s">
        <v>805</v>
      </c>
      <c r="E497" s="15" t="s">
        <v>128</v>
      </c>
      <c r="F497" s="18"/>
      <c r="G497" s="19" t="s">
        <v>129</v>
      </c>
      <c r="H497" s="20">
        <f t="shared" si="42"/>
        <v>135978.79300000003</v>
      </c>
      <c r="I497" s="20">
        <f t="shared" si="42"/>
        <v>139443.45800000001</v>
      </c>
      <c r="J497" s="20">
        <f t="shared" si="42"/>
        <v>143443.45800000001</v>
      </c>
    </row>
    <row r="498" spans="1:12" ht="38.450000000000003" customHeight="1">
      <c r="A498" s="6"/>
      <c r="B498" s="6">
        <v>675</v>
      </c>
      <c r="C498" s="7" t="s">
        <v>125</v>
      </c>
      <c r="D498" s="7" t="s">
        <v>805</v>
      </c>
      <c r="E498" s="7" t="s">
        <v>371</v>
      </c>
      <c r="F498" s="6"/>
      <c r="G498" s="5" t="s">
        <v>372</v>
      </c>
      <c r="H498" s="21">
        <f>H499+H512+H515</f>
        <v>135978.79300000003</v>
      </c>
      <c r="I498" s="21">
        <f>I499+I512+I515</f>
        <v>139443.45800000001</v>
      </c>
      <c r="J498" s="21">
        <f>J499+J512+J515</f>
        <v>143443.45800000001</v>
      </c>
      <c r="K498" s="21">
        <f>K499+K512+K515</f>
        <v>0</v>
      </c>
      <c r="L498" s="21">
        <f>L499+L512+L515</f>
        <v>0</v>
      </c>
    </row>
    <row r="499" spans="1:12" ht="108" customHeight="1">
      <c r="A499" s="6"/>
      <c r="B499" s="6">
        <v>675</v>
      </c>
      <c r="C499" s="7" t="s">
        <v>125</v>
      </c>
      <c r="D499" s="7" t="s">
        <v>805</v>
      </c>
      <c r="E499" s="7" t="s">
        <v>373</v>
      </c>
      <c r="F499" s="6"/>
      <c r="G499" s="5" t="s">
        <v>374</v>
      </c>
      <c r="H499" s="21">
        <f>H500+H504+H506+H502+H508+H510</f>
        <v>133616.64300000001</v>
      </c>
      <c r="I499" s="21">
        <f>I500+I504+I506+I502+I508+I510</f>
        <v>138611.943</v>
      </c>
      <c r="J499" s="21">
        <f>J500+J504+J506+J502+J508+J510</f>
        <v>142611.943</v>
      </c>
    </row>
    <row r="500" spans="1:12" ht="37.15" customHeight="1">
      <c r="A500" s="6"/>
      <c r="B500" s="6">
        <v>675</v>
      </c>
      <c r="C500" s="7" t="s">
        <v>125</v>
      </c>
      <c r="D500" s="7" t="s">
        <v>805</v>
      </c>
      <c r="E500" s="7" t="s">
        <v>613</v>
      </c>
      <c r="F500" s="6"/>
      <c r="G500" s="5" t="s">
        <v>614</v>
      </c>
      <c r="H500" s="21">
        <f>H501</f>
        <v>75637.951000000001</v>
      </c>
      <c r="I500" s="21">
        <f>I501</f>
        <v>78637.951000000001</v>
      </c>
      <c r="J500" s="21">
        <f>J501</f>
        <v>80637.951000000001</v>
      </c>
    </row>
    <row r="501" spans="1:12" ht="60" customHeight="1">
      <c r="A501" s="6"/>
      <c r="B501" s="6">
        <v>675</v>
      </c>
      <c r="C501" s="7" t="s">
        <v>125</v>
      </c>
      <c r="D501" s="7" t="s">
        <v>805</v>
      </c>
      <c r="E501" s="7" t="s">
        <v>613</v>
      </c>
      <c r="F501" s="37" t="s">
        <v>846</v>
      </c>
      <c r="G501" s="24" t="s">
        <v>847</v>
      </c>
      <c r="H501" s="21">
        <v>75637.951000000001</v>
      </c>
      <c r="I501" s="21">
        <v>78637.951000000001</v>
      </c>
      <c r="J501" s="21">
        <v>80637.951000000001</v>
      </c>
    </row>
    <row r="502" spans="1:12" ht="58.9" customHeight="1">
      <c r="A502" s="6"/>
      <c r="B502" s="6">
        <v>675</v>
      </c>
      <c r="C502" s="7" t="s">
        <v>125</v>
      </c>
      <c r="D502" s="7" t="s">
        <v>805</v>
      </c>
      <c r="E502" s="7" t="s">
        <v>615</v>
      </c>
      <c r="F502" s="6"/>
      <c r="G502" s="5" t="s">
        <v>616</v>
      </c>
      <c r="H502" s="21">
        <f>H503</f>
        <v>1998.86</v>
      </c>
      <c r="I502" s="21">
        <f>I503</f>
        <v>8325</v>
      </c>
      <c r="J502" s="21">
        <f>J503</f>
        <v>10325</v>
      </c>
    </row>
    <row r="503" spans="1:12" ht="60" customHeight="1">
      <c r="A503" s="6"/>
      <c r="B503" s="6">
        <v>675</v>
      </c>
      <c r="C503" s="7" t="s">
        <v>125</v>
      </c>
      <c r="D503" s="7" t="s">
        <v>805</v>
      </c>
      <c r="E503" s="7" t="s">
        <v>615</v>
      </c>
      <c r="F503" s="37" t="s">
        <v>846</v>
      </c>
      <c r="G503" s="24" t="s">
        <v>847</v>
      </c>
      <c r="H503" s="21">
        <v>1998.86</v>
      </c>
      <c r="I503" s="21">
        <v>8325</v>
      </c>
      <c r="J503" s="21">
        <v>10325</v>
      </c>
    </row>
    <row r="504" spans="1:12" ht="72" customHeight="1">
      <c r="A504" s="6"/>
      <c r="B504" s="6">
        <v>675</v>
      </c>
      <c r="C504" s="7" t="s">
        <v>125</v>
      </c>
      <c r="D504" s="7" t="s">
        <v>805</v>
      </c>
      <c r="E504" s="7" t="s">
        <v>375</v>
      </c>
      <c r="F504" s="6"/>
      <c r="G504" s="5" t="s">
        <v>376</v>
      </c>
      <c r="H504" s="21">
        <f>H505</f>
        <v>42926.712</v>
      </c>
      <c r="I504" s="21">
        <f>I505</f>
        <v>42926.712</v>
      </c>
      <c r="J504" s="21">
        <f>J505</f>
        <v>42926.712</v>
      </c>
    </row>
    <row r="505" spans="1:12" ht="60" customHeight="1">
      <c r="A505" s="6"/>
      <c r="B505" s="6">
        <v>675</v>
      </c>
      <c r="C505" s="7" t="s">
        <v>125</v>
      </c>
      <c r="D505" s="7" t="s">
        <v>805</v>
      </c>
      <c r="E505" s="7" t="s">
        <v>375</v>
      </c>
      <c r="F505" s="23" t="s">
        <v>846</v>
      </c>
      <c r="G505" s="24" t="s">
        <v>847</v>
      </c>
      <c r="H505" s="21">
        <v>42926.712</v>
      </c>
      <c r="I505" s="21">
        <v>42926.712</v>
      </c>
      <c r="J505" s="21">
        <v>42926.712</v>
      </c>
    </row>
    <row r="506" spans="1:12" ht="84" customHeight="1">
      <c r="A506" s="6"/>
      <c r="B506" s="6">
        <v>675</v>
      </c>
      <c r="C506" s="7" t="s">
        <v>125</v>
      </c>
      <c r="D506" s="7" t="s">
        <v>805</v>
      </c>
      <c r="E506" s="7" t="s">
        <v>377</v>
      </c>
      <c r="F506" s="6"/>
      <c r="G506" s="5" t="s">
        <v>378</v>
      </c>
      <c r="H506" s="21">
        <f>H507</f>
        <v>433.60300000000001</v>
      </c>
      <c r="I506" s="21">
        <f>I507</f>
        <v>433.60300000000001</v>
      </c>
      <c r="J506" s="21">
        <f>J507</f>
        <v>433.60300000000001</v>
      </c>
    </row>
    <row r="507" spans="1:12" ht="60" customHeight="1">
      <c r="A507" s="6"/>
      <c r="B507" s="6">
        <v>675</v>
      </c>
      <c r="C507" s="7" t="s">
        <v>125</v>
      </c>
      <c r="D507" s="7" t="s">
        <v>805</v>
      </c>
      <c r="E507" s="7" t="s">
        <v>377</v>
      </c>
      <c r="F507" s="23" t="s">
        <v>846</v>
      </c>
      <c r="G507" s="24" t="s">
        <v>847</v>
      </c>
      <c r="H507" s="21">
        <v>433.60300000000001</v>
      </c>
      <c r="I507" s="21">
        <v>433.60300000000001</v>
      </c>
      <c r="J507" s="21">
        <v>433.60300000000001</v>
      </c>
    </row>
    <row r="508" spans="1:12" ht="71.45" customHeight="1">
      <c r="A508" s="6"/>
      <c r="B508" s="6">
        <v>675</v>
      </c>
      <c r="C508" s="7" t="s">
        <v>125</v>
      </c>
      <c r="D508" s="7" t="s">
        <v>805</v>
      </c>
      <c r="E508" s="77" t="s">
        <v>617</v>
      </c>
      <c r="F508" s="6"/>
      <c r="G508" s="5" t="s">
        <v>618</v>
      </c>
      <c r="H508" s="21">
        <f>H509</f>
        <v>8288.6769999999997</v>
      </c>
      <c r="I508" s="21">
        <f>I509</f>
        <v>8288.6769999999997</v>
      </c>
      <c r="J508" s="21">
        <f>J509</f>
        <v>8288.6769999999997</v>
      </c>
    </row>
    <row r="509" spans="1:12" ht="60" customHeight="1">
      <c r="A509" s="6"/>
      <c r="B509" s="6">
        <v>675</v>
      </c>
      <c r="C509" s="7" t="s">
        <v>125</v>
      </c>
      <c r="D509" s="7" t="s">
        <v>805</v>
      </c>
      <c r="E509" s="77" t="s">
        <v>617</v>
      </c>
      <c r="F509" s="23" t="s">
        <v>846</v>
      </c>
      <c r="G509" s="24" t="s">
        <v>847</v>
      </c>
      <c r="H509" s="21">
        <v>8288.6769999999997</v>
      </c>
      <c r="I509" s="21">
        <v>8288.6769999999997</v>
      </c>
      <c r="J509" s="21">
        <v>8288.6769999999997</v>
      </c>
    </row>
    <row r="510" spans="1:12" ht="60" customHeight="1">
      <c r="A510" s="6"/>
      <c r="B510" s="6">
        <v>675</v>
      </c>
      <c r="C510" s="7" t="s">
        <v>125</v>
      </c>
      <c r="D510" s="7" t="s">
        <v>805</v>
      </c>
      <c r="E510" s="77" t="s">
        <v>619</v>
      </c>
      <c r="F510" s="6"/>
      <c r="G510" s="5" t="s">
        <v>559</v>
      </c>
      <c r="H510" s="21">
        <f>H511</f>
        <v>4330.84</v>
      </c>
      <c r="I510" s="21">
        <f>I511</f>
        <v>0</v>
      </c>
      <c r="J510" s="21">
        <f>J511</f>
        <v>0</v>
      </c>
    </row>
    <row r="511" spans="1:12" ht="60" customHeight="1">
      <c r="A511" s="6"/>
      <c r="B511" s="6">
        <v>675</v>
      </c>
      <c r="C511" s="7" t="s">
        <v>125</v>
      </c>
      <c r="D511" s="7" t="s">
        <v>805</v>
      </c>
      <c r="E511" s="77" t="s">
        <v>619</v>
      </c>
      <c r="F511" s="23" t="s">
        <v>846</v>
      </c>
      <c r="G511" s="24" t="s">
        <v>847</v>
      </c>
      <c r="H511" s="21">
        <v>4330.84</v>
      </c>
      <c r="I511" s="21">
        <v>0</v>
      </c>
      <c r="J511" s="21">
        <v>0</v>
      </c>
    </row>
    <row r="512" spans="1:12" ht="60" customHeight="1">
      <c r="A512" s="6"/>
      <c r="B512" s="6">
        <v>675</v>
      </c>
      <c r="C512" s="7" t="s">
        <v>125</v>
      </c>
      <c r="D512" s="7" t="s">
        <v>805</v>
      </c>
      <c r="E512" s="7" t="s">
        <v>620</v>
      </c>
      <c r="F512" s="6"/>
      <c r="G512" s="5" t="s">
        <v>621</v>
      </c>
      <c r="H512" s="21">
        <f t="shared" ref="H512:J513" si="43">H513</f>
        <v>831.51499999999999</v>
      </c>
      <c r="I512" s="21">
        <f t="shared" si="43"/>
        <v>831.51499999999999</v>
      </c>
      <c r="J512" s="21">
        <f t="shared" si="43"/>
        <v>831.51499999999999</v>
      </c>
    </row>
    <row r="513" spans="1:10" ht="70.900000000000006" customHeight="1">
      <c r="A513" s="6"/>
      <c r="B513" s="6">
        <v>675</v>
      </c>
      <c r="C513" s="7" t="s">
        <v>125</v>
      </c>
      <c r="D513" s="7" t="s">
        <v>805</v>
      </c>
      <c r="E513" s="7" t="s">
        <v>622</v>
      </c>
      <c r="F513" s="6"/>
      <c r="G513" s="5" t="s">
        <v>623</v>
      </c>
      <c r="H513" s="21">
        <f t="shared" si="43"/>
        <v>831.51499999999999</v>
      </c>
      <c r="I513" s="21">
        <f t="shared" si="43"/>
        <v>831.51499999999999</v>
      </c>
      <c r="J513" s="21">
        <f t="shared" si="43"/>
        <v>831.51499999999999</v>
      </c>
    </row>
    <row r="514" spans="1:10" ht="60" customHeight="1">
      <c r="A514" s="6"/>
      <c r="B514" s="6">
        <v>675</v>
      </c>
      <c r="C514" s="7" t="s">
        <v>125</v>
      </c>
      <c r="D514" s="7" t="s">
        <v>805</v>
      </c>
      <c r="E514" s="7" t="s">
        <v>622</v>
      </c>
      <c r="F514" s="37" t="s">
        <v>846</v>
      </c>
      <c r="G514" s="24" t="s">
        <v>847</v>
      </c>
      <c r="H514" s="21">
        <v>831.51499999999999</v>
      </c>
      <c r="I514" s="21">
        <v>831.51499999999999</v>
      </c>
      <c r="J514" s="21">
        <v>831.51499999999999</v>
      </c>
    </row>
    <row r="515" spans="1:10" ht="48" customHeight="1">
      <c r="A515" s="6"/>
      <c r="B515" s="6">
        <v>675</v>
      </c>
      <c r="C515" s="7" t="s">
        <v>125</v>
      </c>
      <c r="D515" s="7" t="s">
        <v>805</v>
      </c>
      <c r="E515" s="7" t="s">
        <v>725</v>
      </c>
      <c r="F515" s="6"/>
      <c r="G515" s="5" t="s">
        <v>438</v>
      </c>
      <c r="H515" s="21">
        <f>H516+H518+H520+H522</f>
        <v>1530.6349999999998</v>
      </c>
      <c r="I515" s="21">
        <f>I516</f>
        <v>0</v>
      </c>
      <c r="J515" s="21">
        <f>J516</f>
        <v>0</v>
      </c>
    </row>
    <row r="516" spans="1:10" ht="60" customHeight="1">
      <c r="A516" s="6"/>
      <c r="B516" s="6">
        <v>675</v>
      </c>
      <c r="C516" s="7" t="s">
        <v>125</v>
      </c>
      <c r="D516" s="7" t="s">
        <v>805</v>
      </c>
      <c r="E516" s="7" t="s">
        <v>726</v>
      </c>
      <c r="F516" s="27"/>
      <c r="G516" s="5" t="s">
        <v>668</v>
      </c>
      <c r="H516" s="21">
        <f>H517</f>
        <v>590.64</v>
      </c>
      <c r="I516" s="21">
        <f>I517</f>
        <v>0</v>
      </c>
      <c r="J516" s="21">
        <f>J517</f>
        <v>0</v>
      </c>
    </row>
    <row r="517" spans="1:10" ht="60" customHeight="1">
      <c r="A517" s="6"/>
      <c r="B517" s="6">
        <v>675</v>
      </c>
      <c r="C517" s="7" t="s">
        <v>125</v>
      </c>
      <c r="D517" s="7" t="s">
        <v>805</v>
      </c>
      <c r="E517" s="7" t="s">
        <v>726</v>
      </c>
      <c r="F517" s="37" t="s">
        <v>846</v>
      </c>
      <c r="G517" s="24" t="s">
        <v>847</v>
      </c>
      <c r="H517" s="21">
        <v>590.64</v>
      </c>
      <c r="I517" s="21">
        <v>0</v>
      </c>
      <c r="J517" s="21">
        <v>0</v>
      </c>
    </row>
    <row r="518" spans="1:10" ht="107.45" customHeight="1">
      <c r="A518" s="6"/>
      <c r="B518" s="6">
        <v>675</v>
      </c>
      <c r="C518" s="7" t="s">
        <v>125</v>
      </c>
      <c r="D518" s="7" t="s">
        <v>805</v>
      </c>
      <c r="E518" s="7" t="s">
        <v>197</v>
      </c>
      <c r="F518" s="37"/>
      <c r="G518" s="24" t="s">
        <v>198</v>
      </c>
      <c r="H518" s="21">
        <f>H519</f>
        <v>223</v>
      </c>
      <c r="I518" s="21">
        <f>I519</f>
        <v>0</v>
      </c>
      <c r="J518" s="21">
        <f>J519</f>
        <v>0</v>
      </c>
    </row>
    <row r="519" spans="1:10" ht="60" customHeight="1">
      <c r="A519" s="6"/>
      <c r="B519" s="6">
        <v>675</v>
      </c>
      <c r="C519" s="7" t="s">
        <v>125</v>
      </c>
      <c r="D519" s="7" t="s">
        <v>805</v>
      </c>
      <c r="E519" s="7" t="s">
        <v>197</v>
      </c>
      <c r="F519" s="37" t="s">
        <v>846</v>
      </c>
      <c r="G519" s="24" t="s">
        <v>847</v>
      </c>
      <c r="H519" s="21">
        <v>223</v>
      </c>
      <c r="I519" s="21">
        <v>0</v>
      </c>
      <c r="J519" s="21">
        <v>0</v>
      </c>
    </row>
    <row r="520" spans="1:10" ht="94.15" customHeight="1">
      <c r="A520" s="6"/>
      <c r="B520" s="6">
        <v>675</v>
      </c>
      <c r="C520" s="7" t="s">
        <v>125</v>
      </c>
      <c r="D520" s="7" t="s">
        <v>805</v>
      </c>
      <c r="E520" s="7" t="s">
        <v>199</v>
      </c>
      <c r="F520" s="37"/>
      <c r="G520" s="24" t="s">
        <v>200</v>
      </c>
      <c r="H520" s="21">
        <f>H521</f>
        <v>377</v>
      </c>
      <c r="I520" s="21">
        <f>I521</f>
        <v>0</v>
      </c>
      <c r="J520" s="21">
        <f>J521</f>
        <v>0</v>
      </c>
    </row>
    <row r="521" spans="1:10" ht="60" customHeight="1">
      <c r="A521" s="6"/>
      <c r="B521" s="6">
        <v>675</v>
      </c>
      <c r="C521" s="7" t="s">
        <v>125</v>
      </c>
      <c r="D521" s="7" t="s">
        <v>805</v>
      </c>
      <c r="E521" s="7" t="s">
        <v>199</v>
      </c>
      <c r="F521" s="37" t="s">
        <v>846</v>
      </c>
      <c r="G521" s="24" t="s">
        <v>847</v>
      </c>
      <c r="H521" s="21">
        <v>377</v>
      </c>
      <c r="I521" s="21">
        <v>0</v>
      </c>
      <c r="J521" s="21">
        <v>0</v>
      </c>
    </row>
    <row r="522" spans="1:10" ht="162.6" customHeight="1">
      <c r="A522" s="6"/>
      <c r="B522" s="6">
        <v>675</v>
      </c>
      <c r="C522" s="7" t="s">
        <v>125</v>
      </c>
      <c r="D522" s="7" t="s">
        <v>805</v>
      </c>
      <c r="E522" s="7" t="s">
        <v>294</v>
      </c>
      <c r="F522" s="37"/>
      <c r="G522" s="24" t="s">
        <v>316</v>
      </c>
      <c r="H522" s="21">
        <f>H523</f>
        <v>339.995</v>
      </c>
      <c r="I522" s="21">
        <f>I523</f>
        <v>0</v>
      </c>
      <c r="J522" s="21">
        <f>J523</f>
        <v>0</v>
      </c>
    </row>
    <row r="523" spans="1:10" ht="60" customHeight="1">
      <c r="A523" s="6"/>
      <c r="B523" s="6">
        <v>675</v>
      </c>
      <c r="C523" s="7" t="s">
        <v>125</v>
      </c>
      <c r="D523" s="7" t="s">
        <v>805</v>
      </c>
      <c r="E523" s="7" t="s">
        <v>294</v>
      </c>
      <c r="F523" s="37" t="s">
        <v>846</v>
      </c>
      <c r="G523" s="24" t="s">
        <v>847</v>
      </c>
      <c r="H523" s="21">
        <v>339.995</v>
      </c>
      <c r="I523" s="21">
        <v>0</v>
      </c>
      <c r="J523" s="21">
        <v>0</v>
      </c>
    </row>
    <row r="524" spans="1:10" ht="48" customHeight="1">
      <c r="A524" s="6"/>
      <c r="B524" s="6">
        <v>675</v>
      </c>
      <c r="C524" s="27" t="s">
        <v>125</v>
      </c>
      <c r="D524" s="27" t="s">
        <v>816</v>
      </c>
      <c r="E524" s="14"/>
      <c r="F524" s="27"/>
      <c r="G524" s="16" t="s">
        <v>387</v>
      </c>
      <c r="H524" s="17">
        <f t="shared" ref="H524:J525" si="44">H525</f>
        <v>200</v>
      </c>
      <c r="I524" s="17">
        <f t="shared" si="44"/>
        <v>200</v>
      </c>
      <c r="J524" s="17">
        <f t="shared" si="44"/>
        <v>200</v>
      </c>
    </row>
    <row r="525" spans="1:10" ht="58.9" customHeight="1">
      <c r="A525" s="6"/>
      <c r="B525" s="6">
        <v>675</v>
      </c>
      <c r="C525" s="6" t="s">
        <v>125</v>
      </c>
      <c r="D525" s="6" t="s">
        <v>816</v>
      </c>
      <c r="E525" s="15" t="s">
        <v>128</v>
      </c>
      <c r="F525" s="18"/>
      <c r="G525" s="19" t="s">
        <v>129</v>
      </c>
      <c r="H525" s="20">
        <f t="shared" si="44"/>
        <v>200</v>
      </c>
      <c r="I525" s="20">
        <f t="shared" si="44"/>
        <v>200</v>
      </c>
      <c r="J525" s="20">
        <f t="shared" si="44"/>
        <v>200</v>
      </c>
    </row>
    <row r="526" spans="1:10" ht="47.45" customHeight="1">
      <c r="A526" s="6"/>
      <c r="B526" s="6">
        <v>675</v>
      </c>
      <c r="C526" s="6" t="s">
        <v>125</v>
      </c>
      <c r="D526" s="6" t="s">
        <v>816</v>
      </c>
      <c r="E526" s="7" t="s">
        <v>624</v>
      </c>
      <c r="F526" s="23"/>
      <c r="G526" s="5" t="s">
        <v>625</v>
      </c>
      <c r="H526" s="21">
        <f>H528</f>
        <v>200</v>
      </c>
      <c r="I526" s="21">
        <f>I528</f>
        <v>200</v>
      </c>
      <c r="J526" s="21">
        <f>J528</f>
        <v>200</v>
      </c>
    </row>
    <row r="527" spans="1:10" ht="58.9" customHeight="1">
      <c r="A527" s="6"/>
      <c r="B527" s="6">
        <v>675</v>
      </c>
      <c r="C527" s="6" t="s">
        <v>125</v>
      </c>
      <c r="D527" s="6" t="s">
        <v>816</v>
      </c>
      <c r="E527" s="7" t="s">
        <v>626</v>
      </c>
      <c r="F527" s="23"/>
      <c r="G527" s="5" t="s">
        <v>627</v>
      </c>
      <c r="H527" s="21">
        <f t="shared" ref="H527:J528" si="45">H528</f>
        <v>200</v>
      </c>
      <c r="I527" s="21">
        <f t="shared" si="45"/>
        <v>200</v>
      </c>
      <c r="J527" s="21">
        <f t="shared" si="45"/>
        <v>200</v>
      </c>
    </row>
    <row r="528" spans="1:10" ht="47.45" customHeight="1">
      <c r="A528" s="6"/>
      <c r="B528" s="6">
        <v>675</v>
      </c>
      <c r="C528" s="6" t="s">
        <v>125</v>
      </c>
      <c r="D528" s="6" t="s">
        <v>816</v>
      </c>
      <c r="E528" s="7" t="s">
        <v>628</v>
      </c>
      <c r="F528" s="25"/>
      <c r="G528" s="26" t="s">
        <v>629</v>
      </c>
      <c r="H528" s="21">
        <f t="shared" si="45"/>
        <v>200</v>
      </c>
      <c r="I528" s="21">
        <f t="shared" si="45"/>
        <v>200</v>
      </c>
      <c r="J528" s="21">
        <f t="shared" si="45"/>
        <v>200</v>
      </c>
    </row>
    <row r="529" spans="1:10" ht="60" customHeight="1">
      <c r="A529" s="6"/>
      <c r="B529" s="6">
        <v>675</v>
      </c>
      <c r="C529" s="6" t="s">
        <v>125</v>
      </c>
      <c r="D529" s="6" t="s">
        <v>816</v>
      </c>
      <c r="E529" s="7" t="s">
        <v>628</v>
      </c>
      <c r="F529" s="37" t="s">
        <v>846</v>
      </c>
      <c r="G529" s="24" t="s">
        <v>847</v>
      </c>
      <c r="H529" s="21">
        <v>200</v>
      </c>
      <c r="I529" s="21">
        <v>200</v>
      </c>
      <c r="J529" s="21">
        <v>200</v>
      </c>
    </row>
    <row r="530" spans="1:10" ht="12" customHeight="1">
      <c r="A530" s="6"/>
      <c r="B530" s="6">
        <v>675</v>
      </c>
      <c r="C530" s="27" t="s">
        <v>125</v>
      </c>
      <c r="D530" s="27" t="s">
        <v>125</v>
      </c>
      <c r="E530" s="14"/>
      <c r="F530" s="27"/>
      <c r="G530" s="16" t="s">
        <v>630</v>
      </c>
      <c r="H530" s="17">
        <f t="shared" ref="H530:J532" si="46">H531</f>
        <v>4523.1400000000003</v>
      </c>
      <c r="I530" s="17">
        <f t="shared" si="46"/>
        <v>4523.1400000000003</v>
      </c>
      <c r="J530" s="17">
        <f t="shared" si="46"/>
        <v>4523.1400000000003</v>
      </c>
    </row>
    <row r="531" spans="1:10" ht="58.15" customHeight="1">
      <c r="A531" s="6"/>
      <c r="B531" s="6">
        <v>675</v>
      </c>
      <c r="C531" s="6" t="s">
        <v>125</v>
      </c>
      <c r="D531" s="6" t="s">
        <v>125</v>
      </c>
      <c r="E531" s="15" t="s">
        <v>128</v>
      </c>
      <c r="F531" s="18"/>
      <c r="G531" s="19" t="s">
        <v>129</v>
      </c>
      <c r="H531" s="20">
        <f t="shared" si="46"/>
        <v>4523.1400000000003</v>
      </c>
      <c r="I531" s="20">
        <f t="shared" si="46"/>
        <v>4523.1400000000003</v>
      </c>
      <c r="J531" s="20">
        <f t="shared" si="46"/>
        <v>4523.1400000000003</v>
      </c>
    </row>
    <row r="532" spans="1:10" ht="48" customHeight="1">
      <c r="A532" s="6"/>
      <c r="B532" s="6">
        <v>675</v>
      </c>
      <c r="C532" s="6" t="s">
        <v>125</v>
      </c>
      <c r="D532" s="6" t="s">
        <v>125</v>
      </c>
      <c r="E532" s="7" t="s">
        <v>631</v>
      </c>
      <c r="F532" s="6"/>
      <c r="G532" s="5" t="s">
        <v>632</v>
      </c>
      <c r="H532" s="21">
        <f>H533</f>
        <v>4523.1400000000003</v>
      </c>
      <c r="I532" s="21">
        <f t="shared" si="46"/>
        <v>4523.1400000000003</v>
      </c>
      <c r="J532" s="21">
        <f t="shared" si="46"/>
        <v>4523.1400000000003</v>
      </c>
    </row>
    <row r="533" spans="1:10" ht="70.900000000000006" customHeight="1">
      <c r="A533" s="6"/>
      <c r="B533" s="6">
        <v>675</v>
      </c>
      <c r="C533" s="6" t="s">
        <v>125</v>
      </c>
      <c r="D533" s="6" t="s">
        <v>125</v>
      </c>
      <c r="E533" s="7" t="s">
        <v>633</v>
      </c>
      <c r="F533" s="6"/>
      <c r="G533" s="5" t="s">
        <v>634</v>
      </c>
      <c r="H533" s="21">
        <f t="shared" ref="H533:J534" si="47">H534</f>
        <v>4523.1400000000003</v>
      </c>
      <c r="I533" s="21">
        <f t="shared" si="47"/>
        <v>4523.1400000000003</v>
      </c>
      <c r="J533" s="21">
        <f t="shared" si="47"/>
        <v>4523.1400000000003</v>
      </c>
    </row>
    <row r="534" spans="1:10" ht="48" customHeight="1">
      <c r="A534" s="6"/>
      <c r="B534" s="6">
        <v>675</v>
      </c>
      <c r="C534" s="6" t="s">
        <v>125</v>
      </c>
      <c r="D534" s="6" t="s">
        <v>125</v>
      </c>
      <c r="E534" s="7" t="s">
        <v>635</v>
      </c>
      <c r="F534" s="6"/>
      <c r="G534" s="5" t="s">
        <v>395</v>
      </c>
      <c r="H534" s="21">
        <f t="shared" si="47"/>
        <v>4523.1400000000003</v>
      </c>
      <c r="I534" s="21">
        <f t="shared" si="47"/>
        <v>4523.1400000000003</v>
      </c>
      <c r="J534" s="21">
        <f t="shared" si="47"/>
        <v>4523.1400000000003</v>
      </c>
    </row>
    <row r="535" spans="1:10" ht="60" customHeight="1">
      <c r="A535" s="6"/>
      <c r="B535" s="6">
        <v>675</v>
      </c>
      <c r="C535" s="6" t="s">
        <v>125</v>
      </c>
      <c r="D535" s="6" t="s">
        <v>125</v>
      </c>
      <c r="E535" s="7" t="s">
        <v>635</v>
      </c>
      <c r="F535" s="37" t="s">
        <v>846</v>
      </c>
      <c r="G535" s="24" t="s">
        <v>847</v>
      </c>
      <c r="H535" s="21">
        <v>4523.1400000000003</v>
      </c>
      <c r="I535" s="21">
        <v>4523.1400000000003</v>
      </c>
      <c r="J535" s="21">
        <v>4523.1400000000003</v>
      </c>
    </row>
    <row r="536" spans="1:10" ht="24" customHeight="1">
      <c r="A536" s="6"/>
      <c r="B536" s="6">
        <v>675</v>
      </c>
      <c r="C536" s="27" t="s">
        <v>125</v>
      </c>
      <c r="D536" s="27" t="s">
        <v>907</v>
      </c>
      <c r="E536" s="14"/>
      <c r="F536" s="27"/>
      <c r="G536" s="16" t="s">
        <v>398</v>
      </c>
      <c r="H536" s="17">
        <f>H537</f>
        <v>39505.504999999997</v>
      </c>
      <c r="I536" s="17">
        <f>I537</f>
        <v>38377.354999999996</v>
      </c>
      <c r="J536" s="17">
        <f>J537</f>
        <v>38377.354999999996</v>
      </c>
    </row>
    <row r="537" spans="1:10" ht="60.6" customHeight="1">
      <c r="A537" s="6"/>
      <c r="B537" s="6">
        <v>675</v>
      </c>
      <c r="C537" s="6" t="s">
        <v>125</v>
      </c>
      <c r="D537" s="6" t="s">
        <v>907</v>
      </c>
      <c r="E537" s="15" t="s">
        <v>128</v>
      </c>
      <c r="F537" s="18"/>
      <c r="G537" s="19" t="s">
        <v>129</v>
      </c>
      <c r="H537" s="20">
        <f>H538+H547</f>
        <v>39505.504999999997</v>
      </c>
      <c r="I537" s="20">
        <f>I538+I547</f>
        <v>38377.354999999996</v>
      </c>
      <c r="J537" s="20">
        <f>J538+J547</f>
        <v>38377.354999999996</v>
      </c>
    </row>
    <row r="538" spans="1:10" ht="48" customHeight="1">
      <c r="A538" s="6"/>
      <c r="B538" s="6">
        <v>675</v>
      </c>
      <c r="C538" s="6" t="s">
        <v>125</v>
      </c>
      <c r="D538" s="6" t="s">
        <v>907</v>
      </c>
      <c r="E538" s="7" t="s">
        <v>631</v>
      </c>
      <c r="F538" s="6"/>
      <c r="G538" s="5" t="s">
        <v>632</v>
      </c>
      <c r="H538" s="21">
        <f>H539</f>
        <v>14677.759999999998</v>
      </c>
      <c r="I538" s="21">
        <f>I539</f>
        <v>14677.759999999998</v>
      </c>
      <c r="J538" s="21">
        <f>J539</f>
        <v>14677.759999999998</v>
      </c>
    </row>
    <row r="539" spans="1:10" ht="72" customHeight="1">
      <c r="A539" s="6"/>
      <c r="B539" s="6">
        <v>675</v>
      </c>
      <c r="C539" s="6" t="s">
        <v>125</v>
      </c>
      <c r="D539" s="6" t="s">
        <v>907</v>
      </c>
      <c r="E539" s="7" t="s">
        <v>636</v>
      </c>
      <c r="F539" s="6"/>
      <c r="G539" s="5" t="s">
        <v>637</v>
      </c>
      <c r="H539" s="21">
        <f>H545+H543+H540</f>
        <v>14677.759999999998</v>
      </c>
      <c r="I539" s="21">
        <f>I545+I543+I540</f>
        <v>14677.759999999998</v>
      </c>
      <c r="J539" s="21">
        <f>J545+J543+J540</f>
        <v>14677.759999999998</v>
      </c>
    </row>
    <row r="540" spans="1:10" ht="36" customHeight="1">
      <c r="A540" s="6"/>
      <c r="B540" s="6">
        <v>675</v>
      </c>
      <c r="C540" s="6" t="s">
        <v>125</v>
      </c>
      <c r="D540" s="6" t="s">
        <v>907</v>
      </c>
      <c r="E540" s="7" t="s">
        <v>638</v>
      </c>
      <c r="F540" s="6"/>
      <c r="G540" s="5" t="s">
        <v>639</v>
      </c>
      <c r="H540" s="21">
        <f>H542+H541</f>
        <v>8013.3159999999998</v>
      </c>
      <c r="I540" s="21">
        <f>I542+I541</f>
        <v>8013.3159999999998</v>
      </c>
      <c r="J540" s="21">
        <f>J542+J541</f>
        <v>8013.3159999999998</v>
      </c>
    </row>
    <row r="541" spans="1:10" ht="48" customHeight="1">
      <c r="A541" s="6"/>
      <c r="B541" s="6">
        <v>675</v>
      </c>
      <c r="C541" s="6" t="s">
        <v>125</v>
      </c>
      <c r="D541" s="6" t="s">
        <v>907</v>
      </c>
      <c r="E541" s="7" t="s">
        <v>638</v>
      </c>
      <c r="F541" s="23" t="s">
        <v>807</v>
      </c>
      <c r="G541" s="24" t="s">
        <v>808</v>
      </c>
      <c r="H541" s="21">
        <v>150.66</v>
      </c>
      <c r="I541" s="21">
        <v>0</v>
      </c>
      <c r="J541" s="21">
        <v>0</v>
      </c>
    </row>
    <row r="542" spans="1:10" ht="60" customHeight="1">
      <c r="A542" s="6"/>
      <c r="B542" s="6">
        <v>675</v>
      </c>
      <c r="C542" s="6" t="s">
        <v>125</v>
      </c>
      <c r="D542" s="6" t="s">
        <v>907</v>
      </c>
      <c r="E542" s="7" t="s">
        <v>638</v>
      </c>
      <c r="F542" s="37" t="s">
        <v>846</v>
      </c>
      <c r="G542" s="24" t="s">
        <v>847</v>
      </c>
      <c r="H542" s="21">
        <v>7862.6559999999999</v>
      </c>
      <c r="I542" s="21">
        <v>8013.3159999999998</v>
      </c>
      <c r="J542" s="21">
        <v>8013.3159999999998</v>
      </c>
    </row>
    <row r="543" spans="1:10" ht="36.6" customHeight="1">
      <c r="A543" s="6"/>
      <c r="B543" s="6">
        <v>675</v>
      </c>
      <c r="C543" s="6" t="s">
        <v>125</v>
      </c>
      <c r="D543" s="6" t="s">
        <v>907</v>
      </c>
      <c r="E543" s="7" t="s">
        <v>640</v>
      </c>
      <c r="F543" s="6"/>
      <c r="G543" s="5" t="s">
        <v>641</v>
      </c>
      <c r="H543" s="21">
        <f>H544</f>
        <v>5998</v>
      </c>
      <c r="I543" s="21">
        <f>I544</f>
        <v>5998</v>
      </c>
      <c r="J543" s="21">
        <f>J544</f>
        <v>5998</v>
      </c>
    </row>
    <row r="544" spans="1:10" ht="60" customHeight="1">
      <c r="A544" s="6"/>
      <c r="B544" s="6">
        <v>675</v>
      </c>
      <c r="C544" s="6" t="s">
        <v>125</v>
      </c>
      <c r="D544" s="6" t="s">
        <v>907</v>
      </c>
      <c r="E544" s="7" t="s">
        <v>640</v>
      </c>
      <c r="F544" s="23" t="s">
        <v>846</v>
      </c>
      <c r="G544" s="24" t="s">
        <v>847</v>
      </c>
      <c r="H544" s="21">
        <v>5998</v>
      </c>
      <c r="I544" s="21">
        <v>5998</v>
      </c>
      <c r="J544" s="21">
        <v>5998</v>
      </c>
    </row>
    <row r="545" spans="1:10" ht="26.45" customHeight="1">
      <c r="A545" s="6"/>
      <c r="B545" s="6">
        <v>675</v>
      </c>
      <c r="C545" s="6" t="s">
        <v>125</v>
      </c>
      <c r="D545" s="6" t="s">
        <v>907</v>
      </c>
      <c r="E545" s="7" t="s">
        <v>642</v>
      </c>
      <c r="F545" s="6"/>
      <c r="G545" s="5" t="s">
        <v>643</v>
      </c>
      <c r="H545" s="21">
        <f>H546</f>
        <v>666.44399999999996</v>
      </c>
      <c r="I545" s="21">
        <f>I546</f>
        <v>666.44399999999996</v>
      </c>
      <c r="J545" s="21">
        <f>J546</f>
        <v>666.44399999999996</v>
      </c>
    </row>
    <row r="546" spans="1:10" ht="60" customHeight="1">
      <c r="A546" s="6"/>
      <c r="B546" s="6">
        <v>675</v>
      </c>
      <c r="C546" s="6" t="s">
        <v>125</v>
      </c>
      <c r="D546" s="6" t="s">
        <v>907</v>
      </c>
      <c r="E546" s="7" t="s">
        <v>642</v>
      </c>
      <c r="F546" s="37" t="s">
        <v>846</v>
      </c>
      <c r="G546" s="24" t="s">
        <v>847</v>
      </c>
      <c r="H546" s="21">
        <v>666.44399999999996</v>
      </c>
      <c r="I546" s="21">
        <v>666.44399999999996</v>
      </c>
      <c r="J546" s="21">
        <v>666.44399999999996</v>
      </c>
    </row>
    <row r="547" spans="1:10" ht="24" customHeight="1">
      <c r="A547" s="6"/>
      <c r="B547" s="6">
        <v>675</v>
      </c>
      <c r="C547" s="6" t="s">
        <v>125</v>
      </c>
      <c r="D547" s="6" t="s">
        <v>907</v>
      </c>
      <c r="E547" s="7" t="s">
        <v>644</v>
      </c>
      <c r="F547" s="6"/>
      <c r="G547" s="5" t="s">
        <v>645</v>
      </c>
      <c r="H547" s="21">
        <f>H548</f>
        <v>24827.744999999999</v>
      </c>
      <c r="I547" s="21">
        <f>I548</f>
        <v>23699.594999999998</v>
      </c>
      <c r="J547" s="21">
        <f>J548</f>
        <v>23699.594999999998</v>
      </c>
    </row>
    <row r="548" spans="1:10" ht="36" customHeight="1">
      <c r="A548" s="6"/>
      <c r="B548" s="6">
        <v>675</v>
      </c>
      <c r="C548" s="6" t="s">
        <v>125</v>
      </c>
      <c r="D548" s="6" t="s">
        <v>907</v>
      </c>
      <c r="E548" s="7" t="s">
        <v>646</v>
      </c>
      <c r="F548" s="6"/>
      <c r="G548" s="5" t="s">
        <v>647</v>
      </c>
      <c r="H548" s="21">
        <f>H549+H551+H554</f>
        <v>24827.744999999999</v>
      </c>
      <c r="I548" s="21">
        <f>I549+I551+I554</f>
        <v>23699.594999999998</v>
      </c>
      <c r="J548" s="21">
        <f>J549+J551+J554</f>
        <v>23699.594999999998</v>
      </c>
    </row>
    <row r="549" spans="1:10" ht="72.599999999999994" customHeight="1">
      <c r="A549" s="6"/>
      <c r="B549" s="6">
        <v>675</v>
      </c>
      <c r="C549" s="6" t="s">
        <v>125</v>
      </c>
      <c r="D549" s="6" t="s">
        <v>907</v>
      </c>
      <c r="E549" s="7" t="s">
        <v>648</v>
      </c>
      <c r="F549" s="6"/>
      <c r="G549" s="5" t="s">
        <v>863</v>
      </c>
      <c r="H549" s="21">
        <f>H550</f>
        <v>5518.1350000000002</v>
      </c>
      <c r="I549" s="21">
        <f>I550</f>
        <v>5518.1350000000002</v>
      </c>
      <c r="J549" s="21">
        <f>J550</f>
        <v>5518.1350000000002</v>
      </c>
    </row>
    <row r="550" spans="1:10" ht="105.6" customHeight="1">
      <c r="A550" s="6"/>
      <c r="B550" s="6">
        <v>675</v>
      </c>
      <c r="C550" s="6" t="s">
        <v>125</v>
      </c>
      <c r="D550" s="6" t="s">
        <v>907</v>
      </c>
      <c r="E550" s="7" t="s">
        <v>648</v>
      </c>
      <c r="F550" s="23" t="s">
        <v>799</v>
      </c>
      <c r="G550" s="24" t="s">
        <v>800</v>
      </c>
      <c r="H550" s="21">
        <v>5518.1350000000002</v>
      </c>
      <c r="I550" s="21">
        <v>5518.1350000000002</v>
      </c>
      <c r="J550" s="21">
        <v>5518.1350000000002</v>
      </c>
    </row>
    <row r="551" spans="1:10" ht="36" customHeight="1">
      <c r="A551" s="6"/>
      <c r="B551" s="6">
        <v>675</v>
      </c>
      <c r="C551" s="6" t="s">
        <v>125</v>
      </c>
      <c r="D551" s="6" t="s">
        <v>907</v>
      </c>
      <c r="E551" s="7" t="s">
        <v>649</v>
      </c>
      <c r="F551" s="25"/>
      <c r="G551" s="31" t="s">
        <v>837</v>
      </c>
      <c r="H551" s="21">
        <f>H552+H553</f>
        <v>17553.27</v>
      </c>
      <c r="I551" s="21">
        <f>I552+I553</f>
        <v>17553.27</v>
      </c>
      <c r="J551" s="21">
        <f>J552+J553</f>
        <v>17553.27</v>
      </c>
    </row>
    <row r="552" spans="1:10" ht="107.45" customHeight="1">
      <c r="A552" s="6"/>
      <c r="B552" s="6">
        <v>675</v>
      </c>
      <c r="C552" s="6" t="s">
        <v>125</v>
      </c>
      <c r="D552" s="6" t="s">
        <v>907</v>
      </c>
      <c r="E552" s="7" t="s">
        <v>649</v>
      </c>
      <c r="F552" s="23" t="s">
        <v>799</v>
      </c>
      <c r="G552" s="24" t="s">
        <v>800</v>
      </c>
      <c r="H552" s="21">
        <v>17264.52</v>
      </c>
      <c r="I552" s="21">
        <v>17264.52</v>
      </c>
      <c r="J552" s="21">
        <v>17264.52</v>
      </c>
    </row>
    <row r="553" spans="1:10" ht="48" customHeight="1">
      <c r="A553" s="6"/>
      <c r="B553" s="6">
        <v>675</v>
      </c>
      <c r="C553" s="6" t="s">
        <v>125</v>
      </c>
      <c r="D553" s="6" t="s">
        <v>907</v>
      </c>
      <c r="E553" s="7" t="s">
        <v>649</v>
      </c>
      <c r="F553" s="23" t="s">
        <v>807</v>
      </c>
      <c r="G553" s="24" t="s">
        <v>808</v>
      </c>
      <c r="H553" s="21">
        <v>288.75</v>
      </c>
      <c r="I553" s="21">
        <v>288.75</v>
      </c>
      <c r="J553" s="21">
        <v>288.75</v>
      </c>
    </row>
    <row r="554" spans="1:10" ht="35.450000000000003" customHeight="1">
      <c r="A554" s="6"/>
      <c r="B554" s="6">
        <v>675</v>
      </c>
      <c r="C554" s="6" t="s">
        <v>125</v>
      </c>
      <c r="D554" s="6" t="s">
        <v>907</v>
      </c>
      <c r="E554" s="7" t="s">
        <v>650</v>
      </c>
      <c r="F554" s="6"/>
      <c r="G554" s="5" t="s">
        <v>651</v>
      </c>
      <c r="H554" s="21">
        <f>H555</f>
        <v>1756.34</v>
      </c>
      <c r="I554" s="21">
        <f>I555</f>
        <v>628.19000000000005</v>
      </c>
      <c r="J554" s="21">
        <f>J555</f>
        <v>628.19000000000005</v>
      </c>
    </row>
    <row r="555" spans="1:10" ht="48" customHeight="1">
      <c r="A555" s="6"/>
      <c r="B555" s="6">
        <v>675</v>
      </c>
      <c r="C555" s="6" t="s">
        <v>125</v>
      </c>
      <c r="D555" s="6" t="s">
        <v>907</v>
      </c>
      <c r="E555" s="7" t="s">
        <v>650</v>
      </c>
      <c r="F555" s="23" t="s">
        <v>807</v>
      </c>
      <c r="G555" s="24" t="s">
        <v>808</v>
      </c>
      <c r="H555" s="21">
        <v>1756.34</v>
      </c>
      <c r="I555" s="21">
        <v>628.19000000000005</v>
      </c>
      <c r="J555" s="21">
        <v>628.19000000000005</v>
      </c>
    </row>
    <row r="556" spans="1:10" ht="12" customHeight="1">
      <c r="A556" s="6"/>
      <c r="B556" s="6">
        <v>675</v>
      </c>
      <c r="C556" s="10">
        <v>10</v>
      </c>
      <c r="D556" s="10" t="s">
        <v>787</v>
      </c>
      <c r="E556" s="7"/>
      <c r="F556" s="6"/>
      <c r="G556" s="11" t="s">
        <v>443</v>
      </c>
      <c r="H556" s="12">
        <f>H557+H563</f>
        <v>22712.1</v>
      </c>
      <c r="I556" s="12">
        <f>I557+I563</f>
        <v>22712.1</v>
      </c>
      <c r="J556" s="12">
        <f>J557+J563</f>
        <v>22712.1</v>
      </c>
    </row>
    <row r="557" spans="1:10" ht="24" customHeight="1">
      <c r="A557" s="6"/>
      <c r="B557" s="6">
        <v>675</v>
      </c>
      <c r="C557" s="27" t="s">
        <v>768</v>
      </c>
      <c r="D557" s="27" t="s">
        <v>805</v>
      </c>
      <c r="E557" s="14"/>
      <c r="F557" s="27"/>
      <c r="G557" s="16" t="s">
        <v>448</v>
      </c>
      <c r="H557" s="17">
        <f t="shared" ref="H557:J561" si="48">H558</f>
        <v>3480</v>
      </c>
      <c r="I557" s="17">
        <f t="shared" si="48"/>
        <v>3480</v>
      </c>
      <c r="J557" s="17">
        <f t="shared" si="48"/>
        <v>3480</v>
      </c>
    </row>
    <row r="558" spans="1:10" ht="60.6" customHeight="1">
      <c r="A558" s="6"/>
      <c r="B558" s="6">
        <v>675</v>
      </c>
      <c r="C558" s="6" t="s">
        <v>768</v>
      </c>
      <c r="D558" s="7" t="s">
        <v>805</v>
      </c>
      <c r="E558" s="7" t="s">
        <v>128</v>
      </c>
      <c r="F558" s="6"/>
      <c r="G558" s="19" t="s">
        <v>129</v>
      </c>
      <c r="H558" s="20">
        <f t="shared" si="48"/>
        <v>3480</v>
      </c>
      <c r="I558" s="20">
        <f t="shared" si="48"/>
        <v>3480</v>
      </c>
      <c r="J558" s="20">
        <f t="shared" si="48"/>
        <v>3480</v>
      </c>
    </row>
    <row r="559" spans="1:10" ht="24" customHeight="1">
      <c r="A559" s="6"/>
      <c r="B559" s="6">
        <v>675</v>
      </c>
      <c r="C559" s="6" t="s">
        <v>768</v>
      </c>
      <c r="D559" s="7" t="s">
        <v>805</v>
      </c>
      <c r="E559" s="7" t="s">
        <v>644</v>
      </c>
      <c r="F559" s="6"/>
      <c r="G559" s="5" t="s">
        <v>645</v>
      </c>
      <c r="H559" s="21">
        <f t="shared" si="48"/>
        <v>3480</v>
      </c>
      <c r="I559" s="21">
        <f t="shared" si="48"/>
        <v>3480</v>
      </c>
      <c r="J559" s="21">
        <f t="shared" si="48"/>
        <v>3480</v>
      </c>
    </row>
    <row r="560" spans="1:10" ht="36" customHeight="1">
      <c r="A560" s="6"/>
      <c r="B560" s="6">
        <v>675</v>
      </c>
      <c r="C560" s="6" t="s">
        <v>768</v>
      </c>
      <c r="D560" s="7" t="s">
        <v>805</v>
      </c>
      <c r="E560" s="7" t="s">
        <v>646</v>
      </c>
      <c r="F560" s="6"/>
      <c r="G560" s="5" t="s">
        <v>647</v>
      </c>
      <c r="H560" s="21">
        <f t="shared" si="48"/>
        <v>3480</v>
      </c>
      <c r="I560" s="21">
        <f t="shared" si="48"/>
        <v>3480</v>
      </c>
      <c r="J560" s="21">
        <f t="shared" si="48"/>
        <v>3480</v>
      </c>
    </row>
    <row r="561" spans="1:10" ht="83.45" customHeight="1">
      <c r="A561" s="6"/>
      <c r="B561" s="6">
        <v>675</v>
      </c>
      <c r="C561" s="6" t="s">
        <v>768</v>
      </c>
      <c r="D561" s="7" t="s">
        <v>805</v>
      </c>
      <c r="E561" s="7" t="s">
        <v>652</v>
      </c>
      <c r="F561" s="6"/>
      <c r="G561" s="5" t="s">
        <v>653</v>
      </c>
      <c r="H561" s="21">
        <f t="shared" si="48"/>
        <v>3480</v>
      </c>
      <c r="I561" s="21">
        <f t="shared" si="48"/>
        <v>3480</v>
      </c>
      <c r="J561" s="21">
        <f t="shared" si="48"/>
        <v>3480</v>
      </c>
    </row>
    <row r="562" spans="1:10" ht="25.9" customHeight="1">
      <c r="A562" s="6"/>
      <c r="B562" s="6">
        <v>675</v>
      </c>
      <c r="C562" s="6" t="s">
        <v>768</v>
      </c>
      <c r="D562" s="7" t="s">
        <v>805</v>
      </c>
      <c r="E562" s="7" t="s">
        <v>652</v>
      </c>
      <c r="F562" s="23" t="s">
        <v>447</v>
      </c>
      <c r="G562" s="24" t="s">
        <v>809</v>
      </c>
      <c r="H562" s="21">
        <v>3480</v>
      </c>
      <c r="I562" s="21">
        <v>3480</v>
      </c>
      <c r="J562" s="21">
        <v>3480</v>
      </c>
    </row>
    <row r="563" spans="1:10" ht="24" customHeight="1">
      <c r="A563" s="6"/>
      <c r="B563" s="6">
        <v>675</v>
      </c>
      <c r="C563" s="27" t="s">
        <v>768</v>
      </c>
      <c r="D563" s="27" t="s">
        <v>810</v>
      </c>
      <c r="E563" s="70"/>
      <c r="F563" s="71"/>
      <c r="G563" s="47" t="s">
        <v>456</v>
      </c>
      <c r="H563" s="17">
        <f>H564</f>
        <v>19232.099999999999</v>
      </c>
      <c r="I563" s="17">
        <f t="shared" ref="I563:J566" si="49">I564</f>
        <v>19232.099999999999</v>
      </c>
      <c r="J563" s="17">
        <f t="shared" si="49"/>
        <v>19232.099999999999</v>
      </c>
    </row>
    <row r="564" spans="1:10" ht="57.6" customHeight="1">
      <c r="A564" s="6"/>
      <c r="B564" s="6">
        <v>675</v>
      </c>
      <c r="C564" s="6" t="s">
        <v>768</v>
      </c>
      <c r="D564" s="6" t="s">
        <v>810</v>
      </c>
      <c r="E564" s="15" t="s">
        <v>128</v>
      </c>
      <c r="F564" s="18"/>
      <c r="G564" s="19" t="s">
        <v>129</v>
      </c>
      <c r="H564" s="20">
        <f>H565</f>
        <v>19232.099999999999</v>
      </c>
      <c r="I564" s="20">
        <f t="shared" si="49"/>
        <v>19232.099999999999</v>
      </c>
      <c r="J564" s="20">
        <f t="shared" si="49"/>
        <v>19232.099999999999</v>
      </c>
    </row>
    <row r="565" spans="1:10" ht="26.45" customHeight="1">
      <c r="A565" s="6"/>
      <c r="B565" s="6">
        <v>675</v>
      </c>
      <c r="C565" s="6" t="s">
        <v>768</v>
      </c>
      <c r="D565" s="6" t="s">
        <v>810</v>
      </c>
      <c r="E565" s="7" t="s">
        <v>550</v>
      </c>
      <c r="F565" s="6"/>
      <c r="G565" s="5" t="s">
        <v>551</v>
      </c>
      <c r="H565" s="21">
        <f>H566</f>
        <v>19232.099999999999</v>
      </c>
      <c r="I565" s="21">
        <f t="shared" si="49"/>
        <v>19232.099999999999</v>
      </c>
      <c r="J565" s="21">
        <f t="shared" si="49"/>
        <v>19232.099999999999</v>
      </c>
    </row>
    <row r="566" spans="1:10" ht="105.6" customHeight="1">
      <c r="A566" s="6"/>
      <c r="B566" s="6">
        <v>675</v>
      </c>
      <c r="C566" s="6" t="s">
        <v>768</v>
      </c>
      <c r="D566" s="6" t="s">
        <v>810</v>
      </c>
      <c r="E566" s="7" t="s">
        <v>560</v>
      </c>
      <c r="F566" s="6"/>
      <c r="G566" s="5" t="s">
        <v>561</v>
      </c>
      <c r="H566" s="21">
        <f>H567</f>
        <v>19232.099999999999</v>
      </c>
      <c r="I566" s="21">
        <f t="shared" si="49"/>
        <v>19232.099999999999</v>
      </c>
      <c r="J566" s="21">
        <f t="shared" si="49"/>
        <v>19232.099999999999</v>
      </c>
    </row>
    <row r="567" spans="1:10" ht="118.9" customHeight="1">
      <c r="A567" s="6"/>
      <c r="B567" s="6">
        <v>675</v>
      </c>
      <c r="C567" s="6" t="s">
        <v>768</v>
      </c>
      <c r="D567" s="6" t="s">
        <v>810</v>
      </c>
      <c r="E567" s="7" t="s">
        <v>654</v>
      </c>
      <c r="F567" s="35"/>
      <c r="G567" s="35" t="s">
        <v>655</v>
      </c>
      <c r="H567" s="21">
        <f>H568+H569</f>
        <v>19232.099999999999</v>
      </c>
      <c r="I567" s="21">
        <f>I568+I569</f>
        <v>19232.099999999999</v>
      </c>
      <c r="J567" s="21">
        <f>J568+J569</f>
        <v>19232.099999999999</v>
      </c>
    </row>
    <row r="568" spans="1:10" ht="48" customHeight="1">
      <c r="A568" s="6"/>
      <c r="B568" s="6">
        <v>675</v>
      </c>
      <c r="C568" s="6" t="s">
        <v>768</v>
      </c>
      <c r="D568" s="6" t="s">
        <v>810</v>
      </c>
      <c r="E568" s="7" t="s">
        <v>654</v>
      </c>
      <c r="F568" s="23" t="s">
        <v>807</v>
      </c>
      <c r="G568" s="24" t="s">
        <v>808</v>
      </c>
      <c r="H568" s="21">
        <v>480.8</v>
      </c>
      <c r="I568" s="21">
        <v>480.8</v>
      </c>
      <c r="J568" s="21">
        <v>480.8</v>
      </c>
    </row>
    <row r="569" spans="1:10" ht="25.9" customHeight="1">
      <c r="A569" s="6"/>
      <c r="B569" s="6">
        <v>675</v>
      </c>
      <c r="C569" s="6" t="s">
        <v>768</v>
      </c>
      <c r="D569" s="6" t="s">
        <v>810</v>
      </c>
      <c r="E569" s="7" t="s">
        <v>654</v>
      </c>
      <c r="F569" s="23" t="s">
        <v>447</v>
      </c>
      <c r="G569" s="24" t="s">
        <v>809</v>
      </c>
      <c r="H569" s="21">
        <v>18751.3</v>
      </c>
      <c r="I569" s="21">
        <v>18751.3</v>
      </c>
      <c r="J569" s="21">
        <v>18751.3</v>
      </c>
    </row>
    <row r="570" spans="1:10" ht="24" customHeight="1">
      <c r="A570" s="6"/>
      <c r="B570" s="6">
        <v>675</v>
      </c>
      <c r="C570" s="10">
        <v>11</v>
      </c>
      <c r="D570" s="10" t="s">
        <v>787</v>
      </c>
      <c r="E570" s="44"/>
      <c r="F570" s="10"/>
      <c r="G570" s="11" t="s">
        <v>477</v>
      </c>
      <c r="H570" s="12">
        <f>H584+H571</f>
        <v>12698.24</v>
      </c>
      <c r="I570" s="12">
        <f>I584+I571</f>
        <v>12838.344999999999</v>
      </c>
      <c r="J570" s="12">
        <f>J584+J571</f>
        <v>13338.344999999999</v>
      </c>
    </row>
    <row r="571" spans="1:10" ht="12" customHeight="1">
      <c r="A571" s="6"/>
      <c r="B571" s="6">
        <v>675</v>
      </c>
      <c r="C571" s="27" t="s">
        <v>769</v>
      </c>
      <c r="D571" s="27" t="s">
        <v>789</v>
      </c>
      <c r="E571" s="14"/>
      <c r="F571" s="27"/>
      <c r="G571" s="16" t="s">
        <v>487</v>
      </c>
      <c r="H571" s="17">
        <f>H579+H572</f>
        <v>3080.9</v>
      </c>
      <c r="I571" s="17">
        <f>I579</f>
        <v>3500</v>
      </c>
      <c r="J571" s="17">
        <f>J579</f>
        <v>4000</v>
      </c>
    </row>
    <row r="572" spans="1:10" ht="60" customHeight="1">
      <c r="A572" s="6"/>
      <c r="B572" s="6">
        <v>675</v>
      </c>
      <c r="C572" s="7" t="s">
        <v>769</v>
      </c>
      <c r="D572" s="7" t="s">
        <v>789</v>
      </c>
      <c r="E572" s="15" t="s">
        <v>128</v>
      </c>
      <c r="F572" s="18"/>
      <c r="G572" s="19" t="s">
        <v>129</v>
      </c>
      <c r="H572" s="20">
        <f t="shared" ref="H572:J573" si="50">H573</f>
        <v>580.9</v>
      </c>
      <c r="I572" s="20">
        <f t="shared" si="50"/>
        <v>0</v>
      </c>
      <c r="J572" s="20">
        <f t="shared" si="50"/>
        <v>0</v>
      </c>
    </row>
    <row r="573" spans="1:10" ht="34.9" customHeight="1">
      <c r="A573" s="6"/>
      <c r="B573" s="6">
        <v>675</v>
      </c>
      <c r="C573" s="7" t="s">
        <v>769</v>
      </c>
      <c r="D573" s="7" t="s">
        <v>789</v>
      </c>
      <c r="E573" s="7" t="s">
        <v>371</v>
      </c>
      <c r="F573" s="6"/>
      <c r="G573" s="5" t="s">
        <v>372</v>
      </c>
      <c r="H573" s="20">
        <f t="shared" si="50"/>
        <v>580.9</v>
      </c>
      <c r="I573" s="20">
        <f t="shared" si="50"/>
        <v>0</v>
      </c>
      <c r="J573" s="20">
        <f t="shared" si="50"/>
        <v>0</v>
      </c>
    </row>
    <row r="574" spans="1:10" ht="96" customHeight="1">
      <c r="A574" s="6"/>
      <c r="B574" s="6">
        <v>675</v>
      </c>
      <c r="C574" s="7" t="s">
        <v>769</v>
      </c>
      <c r="D574" s="7" t="s">
        <v>789</v>
      </c>
      <c r="E574" s="201" t="s">
        <v>725</v>
      </c>
      <c r="F574" s="6"/>
      <c r="G574" s="154" t="s">
        <v>295</v>
      </c>
      <c r="H574" s="20">
        <f>H575+H577</f>
        <v>580.9</v>
      </c>
      <c r="I574" s="20">
        <f>I575+I577</f>
        <v>0</v>
      </c>
      <c r="J574" s="20">
        <f>J575+J577</f>
        <v>0</v>
      </c>
    </row>
    <row r="575" spans="1:10" ht="71.45" customHeight="1">
      <c r="A575" s="6"/>
      <c r="B575" s="6">
        <v>675</v>
      </c>
      <c r="C575" s="7" t="s">
        <v>769</v>
      </c>
      <c r="D575" s="7" t="s">
        <v>789</v>
      </c>
      <c r="E575" s="213" t="s">
        <v>299</v>
      </c>
      <c r="F575" s="27"/>
      <c r="G575" s="5" t="s">
        <v>296</v>
      </c>
      <c r="H575" s="21">
        <f>H576</f>
        <v>464.7</v>
      </c>
      <c r="I575" s="21">
        <f>I576</f>
        <v>0</v>
      </c>
      <c r="J575" s="21">
        <f>J576</f>
        <v>0</v>
      </c>
    </row>
    <row r="576" spans="1:10" ht="60" customHeight="1">
      <c r="A576" s="6"/>
      <c r="B576" s="6">
        <v>675</v>
      </c>
      <c r="C576" s="7" t="s">
        <v>769</v>
      </c>
      <c r="D576" s="7" t="s">
        <v>789</v>
      </c>
      <c r="E576" s="213" t="s">
        <v>299</v>
      </c>
      <c r="F576" s="37" t="s">
        <v>846</v>
      </c>
      <c r="G576" s="24" t="s">
        <v>847</v>
      </c>
      <c r="H576" s="21">
        <v>464.7</v>
      </c>
      <c r="I576" s="21">
        <v>0</v>
      </c>
      <c r="J576" s="21">
        <v>0</v>
      </c>
    </row>
    <row r="577" spans="1:10" ht="84.6" customHeight="1">
      <c r="A577" s="6"/>
      <c r="B577" s="6">
        <v>675</v>
      </c>
      <c r="C577" s="7" t="s">
        <v>769</v>
      </c>
      <c r="D577" s="7" t="s">
        <v>789</v>
      </c>
      <c r="E577" s="214" t="s">
        <v>298</v>
      </c>
      <c r="F577" s="27"/>
      <c r="G577" s="5" t="s">
        <v>297</v>
      </c>
      <c r="H577" s="21">
        <f>H578</f>
        <v>116.2</v>
      </c>
      <c r="I577" s="21">
        <f>I578</f>
        <v>0</v>
      </c>
      <c r="J577" s="21">
        <f>J578</f>
        <v>0</v>
      </c>
    </row>
    <row r="578" spans="1:10" ht="60" customHeight="1">
      <c r="A578" s="6"/>
      <c r="B578" s="6">
        <v>675</v>
      </c>
      <c r="C578" s="7" t="s">
        <v>769</v>
      </c>
      <c r="D578" s="7" t="s">
        <v>789</v>
      </c>
      <c r="E578" s="214" t="s">
        <v>298</v>
      </c>
      <c r="F578" s="37" t="s">
        <v>846</v>
      </c>
      <c r="G578" s="24" t="s">
        <v>847</v>
      </c>
      <c r="H578" s="21">
        <v>116.2</v>
      </c>
      <c r="I578" s="21">
        <v>0</v>
      </c>
      <c r="J578" s="21">
        <v>0</v>
      </c>
    </row>
    <row r="579" spans="1:10" ht="60" customHeight="1">
      <c r="A579" s="6"/>
      <c r="B579" s="6">
        <v>675</v>
      </c>
      <c r="C579" s="18" t="s">
        <v>769</v>
      </c>
      <c r="D579" s="18" t="s">
        <v>789</v>
      </c>
      <c r="E579" s="15" t="s">
        <v>479</v>
      </c>
      <c r="F579" s="18"/>
      <c r="G579" s="19" t="s">
        <v>480</v>
      </c>
      <c r="H579" s="20">
        <f>H580</f>
        <v>2500</v>
      </c>
      <c r="I579" s="20">
        <f>I580</f>
        <v>3500</v>
      </c>
      <c r="J579" s="20">
        <f>J580</f>
        <v>4000</v>
      </c>
    </row>
    <row r="580" spans="1:10" ht="60" customHeight="1">
      <c r="A580" s="6"/>
      <c r="B580" s="6">
        <v>675</v>
      </c>
      <c r="C580" s="6" t="s">
        <v>769</v>
      </c>
      <c r="D580" s="6" t="s">
        <v>789</v>
      </c>
      <c r="E580" s="7" t="s">
        <v>481</v>
      </c>
      <c r="F580" s="6"/>
      <c r="G580" s="5" t="s">
        <v>482</v>
      </c>
      <c r="H580" s="21">
        <f t="shared" ref="H580:J582" si="51">H581</f>
        <v>2500</v>
      </c>
      <c r="I580" s="21">
        <f t="shared" si="51"/>
        <v>3500</v>
      </c>
      <c r="J580" s="21">
        <f t="shared" si="51"/>
        <v>4000</v>
      </c>
    </row>
    <row r="581" spans="1:10" ht="59.45" customHeight="1">
      <c r="A581" s="6"/>
      <c r="B581" s="6">
        <v>675</v>
      </c>
      <c r="C581" s="6" t="s">
        <v>769</v>
      </c>
      <c r="D581" s="6" t="s">
        <v>789</v>
      </c>
      <c r="E581" s="7" t="s">
        <v>483</v>
      </c>
      <c r="F581" s="6"/>
      <c r="G581" s="5" t="s">
        <v>484</v>
      </c>
      <c r="H581" s="21">
        <f t="shared" si="51"/>
        <v>2500</v>
      </c>
      <c r="I581" s="21">
        <f t="shared" si="51"/>
        <v>3500</v>
      </c>
      <c r="J581" s="21">
        <f t="shared" si="51"/>
        <v>4000</v>
      </c>
    </row>
    <row r="582" spans="1:10" ht="72" customHeight="1">
      <c r="A582" s="6"/>
      <c r="B582" s="6">
        <v>675</v>
      </c>
      <c r="C582" s="6" t="s">
        <v>769</v>
      </c>
      <c r="D582" s="6" t="s">
        <v>789</v>
      </c>
      <c r="E582" s="7" t="s">
        <v>656</v>
      </c>
      <c r="F582" s="6"/>
      <c r="G582" s="5" t="s">
        <v>657</v>
      </c>
      <c r="H582" s="21">
        <f t="shared" si="51"/>
        <v>2500</v>
      </c>
      <c r="I582" s="21">
        <f t="shared" si="51"/>
        <v>3500</v>
      </c>
      <c r="J582" s="21">
        <f t="shared" si="51"/>
        <v>4000</v>
      </c>
    </row>
    <row r="583" spans="1:10" ht="60" customHeight="1">
      <c r="A583" s="6"/>
      <c r="B583" s="6">
        <v>675</v>
      </c>
      <c r="C583" s="6" t="s">
        <v>769</v>
      </c>
      <c r="D583" s="6" t="s">
        <v>789</v>
      </c>
      <c r="E583" s="7" t="s">
        <v>656</v>
      </c>
      <c r="F583" s="37" t="s">
        <v>846</v>
      </c>
      <c r="G583" s="24" t="s">
        <v>847</v>
      </c>
      <c r="H583" s="21">
        <v>2500</v>
      </c>
      <c r="I583" s="21">
        <v>3500</v>
      </c>
      <c r="J583" s="21">
        <v>4000</v>
      </c>
    </row>
    <row r="584" spans="1:10" ht="24" customHeight="1">
      <c r="A584" s="6"/>
      <c r="B584" s="6">
        <v>675</v>
      </c>
      <c r="C584" s="14">
        <v>11</v>
      </c>
      <c r="D584" s="14" t="s">
        <v>805</v>
      </c>
      <c r="E584" s="14"/>
      <c r="F584" s="27"/>
      <c r="G584" s="16" t="s">
        <v>500</v>
      </c>
      <c r="H584" s="17">
        <f>H585+H590</f>
        <v>9617.34</v>
      </c>
      <c r="I584" s="17">
        <f>I585+I590</f>
        <v>9338.3449999999993</v>
      </c>
      <c r="J584" s="17">
        <f>J585+J590</f>
        <v>9338.3449999999993</v>
      </c>
    </row>
    <row r="585" spans="1:10" ht="60.6" customHeight="1">
      <c r="A585" s="6"/>
      <c r="B585" s="6">
        <v>675</v>
      </c>
      <c r="C585" s="7" t="s">
        <v>769</v>
      </c>
      <c r="D585" s="7" t="s">
        <v>805</v>
      </c>
      <c r="E585" s="7" t="s">
        <v>128</v>
      </c>
      <c r="F585" s="6"/>
      <c r="G585" s="19" t="s">
        <v>129</v>
      </c>
      <c r="H585" s="20">
        <f t="shared" ref="H585:J588" si="52">H586</f>
        <v>9464.1509999999998</v>
      </c>
      <c r="I585" s="20">
        <f t="shared" si="52"/>
        <v>9338.3449999999993</v>
      </c>
      <c r="J585" s="20">
        <f t="shared" si="52"/>
        <v>9338.3449999999993</v>
      </c>
    </row>
    <row r="586" spans="1:10" ht="37.9" customHeight="1">
      <c r="A586" s="6"/>
      <c r="B586" s="6">
        <v>675</v>
      </c>
      <c r="C586" s="7" t="s">
        <v>769</v>
      </c>
      <c r="D586" s="7" t="s">
        <v>805</v>
      </c>
      <c r="E586" s="7" t="s">
        <v>371</v>
      </c>
      <c r="F586" s="6"/>
      <c r="G586" s="5" t="s">
        <v>372</v>
      </c>
      <c r="H586" s="21">
        <f t="shared" si="52"/>
        <v>9464.1509999999998</v>
      </c>
      <c r="I586" s="21">
        <f t="shared" si="52"/>
        <v>9338.3449999999993</v>
      </c>
      <c r="J586" s="21">
        <f t="shared" si="52"/>
        <v>9338.3449999999993</v>
      </c>
    </row>
    <row r="587" spans="1:10" ht="108" customHeight="1">
      <c r="A587" s="6"/>
      <c r="B587" s="6">
        <v>675</v>
      </c>
      <c r="C587" s="7" t="s">
        <v>769</v>
      </c>
      <c r="D587" s="7" t="s">
        <v>805</v>
      </c>
      <c r="E587" s="7" t="s">
        <v>373</v>
      </c>
      <c r="F587" s="6"/>
      <c r="G587" s="5" t="s">
        <v>374</v>
      </c>
      <c r="H587" s="21">
        <f t="shared" si="52"/>
        <v>9464.1509999999998</v>
      </c>
      <c r="I587" s="21">
        <f t="shared" si="52"/>
        <v>9338.3449999999993</v>
      </c>
      <c r="J587" s="21">
        <f t="shared" si="52"/>
        <v>9338.3449999999993</v>
      </c>
    </row>
    <row r="588" spans="1:10" ht="70.900000000000006" customHeight="1">
      <c r="A588" s="6"/>
      <c r="B588" s="6">
        <v>675</v>
      </c>
      <c r="C588" s="7">
        <v>11</v>
      </c>
      <c r="D588" s="7" t="s">
        <v>805</v>
      </c>
      <c r="E588" s="7" t="s">
        <v>658</v>
      </c>
      <c r="F588" s="6"/>
      <c r="G588" s="49" t="s">
        <v>659</v>
      </c>
      <c r="H588" s="21">
        <f t="shared" si="52"/>
        <v>9464.1509999999998</v>
      </c>
      <c r="I588" s="21">
        <f t="shared" si="52"/>
        <v>9338.3449999999993</v>
      </c>
      <c r="J588" s="21">
        <f t="shared" si="52"/>
        <v>9338.3449999999993</v>
      </c>
    </row>
    <row r="589" spans="1:10" ht="60" customHeight="1">
      <c r="A589" s="6"/>
      <c r="B589" s="6">
        <v>675</v>
      </c>
      <c r="C589" s="7">
        <v>11</v>
      </c>
      <c r="D589" s="7" t="s">
        <v>805</v>
      </c>
      <c r="E589" s="7" t="s">
        <v>658</v>
      </c>
      <c r="F589" s="37" t="s">
        <v>846</v>
      </c>
      <c r="G589" s="24" t="s">
        <v>847</v>
      </c>
      <c r="H589" s="21">
        <v>9464.1509999999998</v>
      </c>
      <c r="I589" s="21">
        <v>9338.3449999999993</v>
      </c>
      <c r="J589" s="21">
        <v>9338.3449999999993</v>
      </c>
    </row>
    <row r="590" spans="1:10" ht="60.6" customHeight="1">
      <c r="A590" s="6"/>
      <c r="B590" s="6">
        <v>675</v>
      </c>
      <c r="C590" s="15">
        <v>11</v>
      </c>
      <c r="D590" s="15" t="s">
        <v>805</v>
      </c>
      <c r="E590" s="15" t="s">
        <v>479</v>
      </c>
      <c r="F590" s="18"/>
      <c r="G590" s="19" t="s">
        <v>480</v>
      </c>
      <c r="H590" s="20">
        <f t="shared" ref="H590:J593" si="53">H591</f>
        <v>153.18899999999999</v>
      </c>
      <c r="I590" s="20">
        <f t="shared" si="53"/>
        <v>0</v>
      </c>
      <c r="J590" s="20">
        <f t="shared" si="53"/>
        <v>0</v>
      </c>
    </row>
    <row r="591" spans="1:10" ht="60" customHeight="1">
      <c r="A591" s="6"/>
      <c r="B591" s="6">
        <v>675</v>
      </c>
      <c r="C591" s="7">
        <v>11</v>
      </c>
      <c r="D591" s="7" t="s">
        <v>805</v>
      </c>
      <c r="E591" s="7" t="s">
        <v>481</v>
      </c>
      <c r="F591" s="6"/>
      <c r="G591" s="5" t="s">
        <v>482</v>
      </c>
      <c r="H591" s="21">
        <f t="shared" si="53"/>
        <v>153.18899999999999</v>
      </c>
      <c r="I591" s="21">
        <f t="shared" si="53"/>
        <v>0</v>
      </c>
      <c r="J591" s="21">
        <f t="shared" si="53"/>
        <v>0</v>
      </c>
    </row>
    <row r="592" spans="1:10" ht="36" customHeight="1">
      <c r="A592" s="6"/>
      <c r="B592" s="6">
        <v>675</v>
      </c>
      <c r="C592" s="7">
        <v>11</v>
      </c>
      <c r="D592" s="7" t="s">
        <v>805</v>
      </c>
      <c r="E592" s="7" t="s">
        <v>501</v>
      </c>
      <c r="F592" s="6"/>
      <c r="G592" s="5" t="s">
        <v>660</v>
      </c>
      <c r="H592" s="21">
        <f>H593</f>
        <v>153.18899999999999</v>
      </c>
      <c r="I592" s="21">
        <f t="shared" si="53"/>
        <v>0</v>
      </c>
      <c r="J592" s="21">
        <f t="shared" si="53"/>
        <v>0</v>
      </c>
    </row>
    <row r="593" spans="1:12" ht="117.6" customHeight="1">
      <c r="A593" s="6"/>
      <c r="B593" s="6">
        <v>675</v>
      </c>
      <c r="C593" s="7">
        <v>11</v>
      </c>
      <c r="D593" s="7" t="s">
        <v>805</v>
      </c>
      <c r="E593" s="7" t="s">
        <v>503</v>
      </c>
      <c r="F593" s="6"/>
      <c r="G593" s="49" t="s">
        <v>504</v>
      </c>
      <c r="H593" s="21">
        <f t="shared" si="53"/>
        <v>153.18899999999999</v>
      </c>
      <c r="I593" s="21">
        <f t="shared" si="53"/>
        <v>0</v>
      </c>
      <c r="J593" s="21">
        <f t="shared" si="53"/>
        <v>0</v>
      </c>
    </row>
    <row r="594" spans="1:12" ht="60" customHeight="1">
      <c r="A594" s="6"/>
      <c r="B594" s="6">
        <v>675</v>
      </c>
      <c r="C594" s="7">
        <v>11</v>
      </c>
      <c r="D594" s="7" t="s">
        <v>805</v>
      </c>
      <c r="E594" s="7" t="s">
        <v>503</v>
      </c>
      <c r="F594" s="23" t="s">
        <v>846</v>
      </c>
      <c r="G594" s="24" t="s">
        <v>847</v>
      </c>
      <c r="H594" s="21">
        <v>153.18899999999999</v>
      </c>
      <c r="I594" s="21">
        <v>0</v>
      </c>
      <c r="J594" s="21">
        <v>0</v>
      </c>
    </row>
    <row r="595" spans="1:12" ht="60" customHeight="1">
      <c r="A595" s="10">
        <v>6</v>
      </c>
      <c r="B595" s="10">
        <v>743</v>
      </c>
      <c r="C595" s="10"/>
      <c r="D595" s="10"/>
      <c r="E595" s="50"/>
      <c r="F595" s="45"/>
      <c r="G595" s="46" t="s">
        <v>661</v>
      </c>
      <c r="H595" s="12">
        <f>H596+H606+H616+H671+H767</f>
        <v>730112.87800000003</v>
      </c>
      <c r="I595" s="12">
        <f>I596+I606+I616+I671+I767</f>
        <v>600797.27600000007</v>
      </c>
      <c r="J595" s="12">
        <f>J596+J606+J616+J671+J767</f>
        <v>590386.42000000004</v>
      </c>
      <c r="L595" s="13">
        <f>H595-K595</f>
        <v>730112.87800000003</v>
      </c>
    </row>
    <row r="596" spans="1:12" ht="24" customHeight="1">
      <c r="A596" s="10"/>
      <c r="B596" s="6">
        <v>743</v>
      </c>
      <c r="C596" s="44" t="s">
        <v>786</v>
      </c>
      <c r="D596" s="44" t="s">
        <v>787</v>
      </c>
      <c r="E596" s="7"/>
      <c r="F596" s="7"/>
      <c r="G596" s="11" t="s">
        <v>788</v>
      </c>
      <c r="H596" s="12">
        <f>H597</f>
        <v>19893.911</v>
      </c>
      <c r="I596" s="12">
        <f t="shared" ref="I596:J599" si="54">I597</f>
        <v>19893.911</v>
      </c>
      <c r="J596" s="12">
        <f t="shared" si="54"/>
        <v>19893.911</v>
      </c>
    </row>
    <row r="597" spans="1:12" ht="36" customHeight="1">
      <c r="A597" s="10"/>
      <c r="B597" s="6">
        <v>743</v>
      </c>
      <c r="C597" s="27" t="s">
        <v>786</v>
      </c>
      <c r="D597" s="27" t="s">
        <v>832</v>
      </c>
      <c r="E597" s="14"/>
      <c r="F597" s="27"/>
      <c r="G597" s="16" t="s">
        <v>833</v>
      </c>
      <c r="H597" s="17">
        <f>H598</f>
        <v>19893.911</v>
      </c>
      <c r="I597" s="17">
        <f t="shared" si="54"/>
        <v>19893.911</v>
      </c>
      <c r="J597" s="17">
        <f t="shared" si="54"/>
        <v>19893.911</v>
      </c>
    </row>
    <row r="598" spans="1:12" ht="60.6" customHeight="1">
      <c r="A598" s="6"/>
      <c r="B598" s="6">
        <v>743</v>
      </c>
      <c r="C598" s="18" t="s">
        <v>786</v>
      </c>
      <c r="D598" s="18" t="s">
        <v>832</v>
      </c>
      <c r="E598" s="38" t="s">
        <v>858</v>
      </c>
      <c r="F598" s="18"/>
      <c r="G598" s="39" t="s">
        <v>859</v>
      </c>
      <c r="H598" s="20">
        <f>H599</f>
        <v>19893.911</v>
      </c>
      <c r="I598" s="20">
        <f t="shared" si="54"/>
        <v>19893.911</v>
      </c>
      <c r="J598" s="20">
        <f t="shared" si="54"/>
        <v>19893.911</v>
      </c>
    </row>
    <row r="599" spans="1:12" ht="24" customHeight="1">
      <c r="A599" s="6"/>
      <c r="B599" s="6">
        <v>743</v>
      </c>
      <c r="C599" s="6" t="s">
        <v>786</v>
      </c>
      <c r="D599" s="6" t="s">
        <v>832</v>
      </c>
      <c r="E599" s="40" t="s">
        <v>860</v>
      </c>
      <c r="F599" s="41"/>
      <c r="G599" s="31" t="s">
        <v>794</v>
      </c>
      <c r="H599" s="42">
        <f>H600</f>
        <v>19893.911</v>
      </c>
      <c r="I599" s="42">
        <f t="shared" si="54"/>
        <v>19893.911</v>
      </c>
      <c r="J599" s="42">
        <f t="shared" si="54"/>
        <v>19893.911</v>
      </c>
    </row>
    <row r="600" spans="1:12" ht="36" customHeight="1">
      <c r="A600" s="6"/>
      <c r="B600" s="6">
        <v>743</v>
      </c>
      <c r="C600" s="6" t="s">
        <v>786</v>
      </c>
      <c r="D600" s="6" t="s">
        <v>832</v>
      </c>
      <c r="E600" s="40" t="s">
        <v>861</v>
      </c>
      <c r="F600" s="41"/>
      <c r="G600" s="31" t="s">
        <v>796</v>
      </c>
      <c r="H600" s="42">
        <f>H601+H604</f>
        <v>19893.911</v>
      </c>
      <c r="I600" s="42">
        <f>I601+I604</f>
        <v>19893.911</v>
      </c>
      <c r="J600" s="42">
        <f>J601+J604</f>
        <v>19893.911</v>
      </c>
    </row>
    <row r="601" spans="1:12" ht="72" customHeight="1">
      <c r="A601" s="6"/>
      <c r="B601" s="6">
        <v>743</v>
      </c>
      <c r="C601" s="6" t="s">
        <v>786</v>
      </c>
      <c r="D601" s="6" t="s">
        <v>832</v>
      </c>
      <c r="E601" s="40" t="s">
        <v>862</v>
      </c>
      <c r="F601" s="6"/>
      <c r="G601" s="43" t="s">
        <v>863</v>
      </c>
      <c r="H601" s="21">
        <f>H602+H603</f>
        <v>12144.406999999999</v>
      </c>
      <c r="I601" s="21">
        <f>I602+I603</f>
        <v>12144.406999999999</v>
      </c>
      <c r="J601" s="21">
        <f>J602+J603</f>
        <v>12144.406999999999</v>
      </c>
    </row>
    <row r="602" spans="1:12" ht="106.15" customHeight="1">
      <c r="A602" s="6"/>
      <c r="B602" s="6">
        <v>743</v>
      </c>
      <c r="C602" s="6" t="s">
        <v>786</v>
      </c>
      <c r="D602" s="6" t="s">
        <v>832</v>
      </c>
      <c r="E602" s="40" t="s">
        <v>862</v>
      </c>
      <c r="F602" s="23" t="s">
        <v>799</v>
      </c>
      <c r="G602" s="24" t="s">
        <v>800</v>
      </c>
      <c r="H602" s="21">
        <v>12029.043</v>
      </c>
      <c r="I602" s="21">
        <v>12029.043</v>
      </c>
      <c r="J602" s="21">
        <v>12029.043</v>
      </c>
    </row>
    <row r="603" spans="1:12" ht="48" customHeight="1">
      <c r="A603" s="6"/>
      <c r="B603" s="6">
        <v>743</v>
      </c>
      <c r="C603" s="6" t="s">
        <v>786</v>
      </c>
      <c r="D603" s="6" t="s">
        <v>832</v>
      </c>
      <c r="E603" s="40" t="s">
        <v>862</v>
      </c>
      <c r="F603" s="23" t="s">
        <v>807</v>
      </c>
      <c r="G603" s="24" t="s">
        <v>808</v>
      </c>
      <c r="H603" s="21">
        <v>115.364</v>
      </c>
      <c r="I603" s="21">
        <v>115.364</v>
      </c>
      <c r="J603" s="21">
        <v>115.364</v>
      </c>
    </row>
    <row r="604" spans="1:12" ht="60.6" customHeight="1">
      <c r="A604" s="6"/>
      <c r="B604" s="6">
        <v>743</v>
      </c>
      <c r="C604" s="6" t="s">
        <v>786</v>
      </c>
      <c r="D604" s="6" t="s">
        <v>832</v>
      </c>
      <c r="E604" s="7" t="s">
        <v>864</v>
      </c>
      <c r="F604" s="25"/>
      <c r="G604" s="26" t="s">
        <v>815</v>
      </c>
      <c r="H604" s="21">
        <f>H605</f>
        <v>7749.5039999999999</v>
      </c>
      <c r="I604" s="21">
        <f>I605</f>
        <v>7749.5039999999999</v>
      </c>
      <c r="J604" s="21">
        <f>J605</f>
        <v>7749.5039999999999</v>
      </c>
    </row>
    <row r="605" spans="1:12" ht="105.6" customHeight="1">
      <c r="A605" s="6"/>
      <c r="B605" s="6">
        <v>743</v>
      </c>
      <c r="C605" s="6" t="s">
        <v>786</v>
      </c>
      <c r="D605" s="6" t="s">
        <v>832</v>
      </c>
      <c r="E605" s="7" t="s">
        <v>864</v>
      </c>
      <c r="F605" s="23" t="s">
        <v>799</v>
      </c>
      <c r="G605" s="24" t="s">
        <v>800</v>
      </c>
      <c r="H605" s="21">
        <v>7749.5039999999999</v>
      </c>
      <c r="I605" s="21">
        <v>7749.5039999999999</v>
      </c>
      <c r="J605" s="21">
        <v>7749.5039999999999</v>
      </c>
    </row>
    <row r="606" spans="1:12" ht="48" customHeight="1">
      <c r="A606" s="6"/>
      <c r="B606" s="6">
        <v>743</v>
      </c>
      <c r="C606" s="44" t="s">
        <v>805</v>
      </c>
      <c r="D606" s="44" t="s">
        <v>787</v>
      </c>
      <c r="E606" s="44"/>
      <c r="F606" s="44"/>
      <c r="G606" s="11" t="s">
        <v>869</v>
      </c>
      <c r="H606" s="12">
        <f t="shared" ref="H606:J609" si="55">H607</f>
        <v>10662.044</v>
      </c>
      <c r="I606" s="12">
        <f t="shared" si="55"/>
        <v>8412.7720000000008</v>
      </c>
      <c r="J606" s="12">
        <f t="shared" si="55"/>
        <v>8412.7720000000008</v>
      </c>
    </row>
    <row r="607" spans="1:12" ht="72.599999999999994" customHeight="1">
      <c r="A607" s="6"/>
      <c r="B607" s="6">
        <v>743</v>
      </c>
      <c r="C607" s="27" t="s">
        <v>805</v>
      </c>
      <c r="D607" s="27">
        <v>10</v>
      </c>
      <c r="E607" s="14"/>
      <c r="F607" s="27"/>
      <c r="G607" s="16" t="s">
        <v>873</v>
      </c>
      <c r="H607" s="12">
        <f t="shared" si="55"/>
        <v>10662.044</v>
      </c>
      <c r="I607" s="12">
        <f t="shared" si="55"/>
        <v>8412.7720000000008</v>
      </c>
      <c r="J607" s="12">
        <f t="shared" si="55"/>
        <v>8412.7720000000008</v>
      </c>
    </row>
    <row r="608" spans="1:12" ht="84" customHeight="1">
      <c r="A608" s="6"/>
      <c r="B608" s="6">
        <v>743</v>
      </c>
      <c r="C608" s="18" t="s">
        <v>805</v>
      </c>
      <c r="D608" s="18">
        <v>10</v>
      </c>
      <c r="E608" s="15" t="s">
        <v>874</v>
      </c>
      <c r="F608" s="18"/>
      <c r="G608" s="19" t="s">
        <v>875</v>
      </c>
      <c r="H608" s="21">
        <f t="shared" si="55"/>
        <v>10662.044</v>
      </c>
      <c r="I608" s="21">
        <f t="shared" si="55"/>
        <v>8412.7720000000008</v>
      </c>
      <c r="J608" s="21">
        <f t="shared" si="55"/>
        <v>8412.7720000000008</v>
      </c>
    </row>
    <row r="609" spans="1:12" ht="96" customHeight="1">
      <c r="A609" s="6"/>
      <c r="B609" s="6">
        <v>743</v>
      </c>
      <c r="C609" s="6" t="s">
        <v>805</v>
      </c>
      <c r="D609" s="6">
        <v>10</v>
      </c>
      <c r="E609" s="7" t="s">
        <v>876</v>
      </c>
      <c r="F609" s="6"/>
      <c r="G609" s="5" t="s">
        <v>877</v>
      </c>
      <c r="H609" s="21">
        <f t="shared" si="55"/>
        <v>10662.044</v>
      </c>
      <c r="I609" s="21">
        <f t="shared" si="55"/>
        <v>8412.7720000000008</v>
      </c>
      <c r="J609" s="21">
        <f t="shared" si="55"/>
        <v>8412.7720000000008</v>
      </c>
    </row>
    <row r="610" spans="1:12" ht="72" customHeight="1">
      <c r="A610" s="6"/>
      <c r="B610" s="6">
        <v>743</v>
      </c>
      <c r="C610" s="6" t="s">
        <v>805</v>
      </c>
      <c r="D610" s="6">
        <v>10</v>
      </c>
      <c r="E610" s="7" t="s">
        <v>878</v>
      </c>
      <c r="F610" s="6"/>
      <c r="G610" s="5" t="s">
        <v>879</v>
      </c>
      <c r="H610" s="21">
        <f>H611+H614</f>
        <v>10662.044</v>
      </c>
      <c r="I610" s="21">
        <f>I611+I614</f>
        <v>8412.7720000000008</v>
      </c>
      <c r="J610" s="21">
        <f>J611+J614</f>
        <v>8412.7720000000008</v>
      </c>
    </row>
    <row r="611" spans="1:12" ht="72" customHeight="1">
      <c r="A611" s="6"/>
      <c r="B611" s="6">
        <v>743</v>
      </c>
      <c r="C611" s="6" t="s">
        <v>805</v>
      </c>
      <c r="D611" s="6">
        <v>10</v>
      </c>
      <c r="E611" s="7" t="s">
        <v>882</v>
      </c>
      <c r="F611" s="6"/>
      <c r="G611" s="5" t="s">
        <v>883</v>
      </c>
      <c r="H611" s="21">
        <f>H612+H613</f>
        <v>10347.450999999999</v>
      </c>
      <c r="I611" s="21">
        <f>I612+I613</f>
        <v>8098.1790000000001</v>
      </c>
      <c r="J611" s="21">
        <f>J612+J613</f>
        <v>8098.1790000000001</v>
      </c>
    </row>
    <row r="612" spans="1:12" ht="48" customHeight="1">
      <c r="A612" s="6"/>
      <c r="B612" s="6">
        <v>743</v>
      </c>
      <c r="C612" s="6" t="s">
        <v>805</v>
      </c>
      <c r="D612" s="6">
        <v>10</v>
      </c>
      <c r="E612" s="7" t="s">
        <v>882</v>
      </c>
      <c r="F612" s="23" t="s">
        <v>807</v>
      </c>
      <c r="G612" s="24" t="s">
        <v>808</v>
      </c>
      <c r="H612" s="21">
        <v>9777.4509999999991</v>
      </c>
      <c r="I612" s="21">
        <v>7758.1790000000001</v>
      </c>
      <c r="J612" s="21">
        <v>7758.1790000000001</v>
      </c>
    </row>
    <row r="613" spans="1:12" ht="60" customHeight="1">
      <c r="A613" s="6"/>
      <c r="B613" s="6">
        <v>743</v>
      </c>
      <c r="C613" s="6" t="s">
        <v>805</v>
      </c>
      <c r="D613" s="6">
        <v>10</v>
      </c>
      <c r="E613" s="7" t="s">
        <v>882</v>
      </c>
      <c r="F613" s="37" t="s">
        <v>846</v>
      </c>
      <c r="G613" s="24" t="s">
        <v>847</v>
      </c>
      <c r="H613" s="21">
        <v>570</v>
      </c>
      <c r="I613" s="21">
        <v>340</v>
      </c>
      <c r="J613" s="21">
        <v>340</v>
      </c>
    </row>
    <row r="614" spans="1:12" ht="60" customHeight="1">
      <c r="A614" s="6"/>
      <c r="B614" s="6">
        <v>743</v>
      </c>
      <c r="C614" s="6" t="s">
        <v>805</v>
      </c>
      <c r="D614" s="6">
        <v>10</v>
      </c>
      <c r="E614" s="7" t="s">
        <v>884</v>
      </c>
      <c r="F614" s="6"/>
      <c r="G614" s="5" t="s">
        <v>885</v>
      </c>
      <c r="H614" s="21">
        <f>H615</f>
        <v>314.59300000000002</v>
      </c>
      <c r="I614" s="21">
        <f>I615</f>
        <v>314.59300000000002</v>
      </c>
      <c r="J614" s="21">
        <f>J615</f>
        <v>314.59300000000002</v>
      </c>
      <c r="K614" s="21">
        <f>K615</f>
        <v>0</v>
      </c>
      <c r="L614" s="21">
        <f>L615</f>
        <v>0</v>
      </c>
    </row>
    <row r="615" spans="1:12" ht="48" customHeight="1">
      <c r="A615" s="6"/>
      <c r="B615" s="6">
        <v>743</v>
      </c>
      <c r="C615" s="6" t="s">
        <v>805</v>
      </c>
      <c r="D615" s="6">
        <v>10</v>
      </c>
      <c r="E615" s="7" t="s">
        <v>884</v>
      </c>
      <c r="F615" s="23" t="s">
        <v>807</v>
      </c>
      <c r="G615" s="24" t="s">
        <v>808</v>
      </c>
      <c r="H615" s="21">
        <v>314.59300000000002</v>
      </c>
      <c r="I615" s="21">
        <v>314.59300000000002</v>
      </c>
      <c r="J615" s="21">
        <v>314.59300000000002</v>
      </c>
    </row>
    <row r="616" spans="1:12" ht="12" customHeight="1">
      <c r="A616" s="6"/>
      <c r="B616" s="6">
        <v>743</v>
      </c>
      <c r="C616" s="10" t="s">
        <v>810</v>
      </c>
      <c r="D616" s="10" t="s">
        <v>787</v>
      </c>
      <c r="E616" s="44"/>
      <c r="F616" s="6"/>
      <c r="G616" s="11" t="s">
        <v>892</v>
      </c>
      <c r="H616" s="12">
        <f>H617+H627</f>
        <v>324948.51799999998</v>
      </c>
      <c r="I616" s="12">
        <f>I617+I627</f>
        <v>282371.66699999996</v>
      </c>
      <c r="J616" s="12">
        <f>J617+J627</f>
        <v>289943.04300000001</v>
      </c>
    </row>
    <row r="617" spans="1:12" ht="12" customHeight="1">
      <c r="A617" s="6"/>
      <c r="B617" s="6">
        <v>743</v>
      </c>
      <c r="C617" s="27" t="s">
        <v>810</v>
      </c>
      <c r="D617" s="27" t="s">
        <v>893</v>
      </c>
      <c r="E617" s="14"/>
      <c r="F617" s="27"/>
      <c r="G617" s="16" t="s">
        <v>894</v>
      </c>
      <c r="H617" s="17">
        <f t="shared" ref="H617:J619" si="56">H618</f>
        <v>5779.9610000000002</v>
      </c>
      <c r="I617" s="17">
        <f t="shared" si="56"/>
        <v>5822.5609999999997</v>
      </c>
      <c r="J617" s="17">
        <f t="shared" si="56"/>
        <v>5755.2609999999995</v>
      </c>
    </row>
    <row r="618" spans="1:12" ht="84" customHeight="1">
      <c r="A618" s="6"/>
      <c r="B618" s="6">
        <v>743</v>
      </c>
      <c r="C618" s="18" t="s">
        <v>810</v>
      </c>
      <c r="D618" s="18" t="s">
        <v>893</v>
      </c>
      <c r="E618" s="15" t="s">
        <v>895</v>
      </c>
      <c r="F618" s="18"/>
      <c r="G618" s="19" t="s">
        <v>896</v>
      </c>
      <c r="H618" s="20">
        <f t="shared" si="56"/>
        <v>5779.9610000000002</v>
      </c>
      <c r="I618" s="20">
        <f t="shared" si="56"/>
        <v>5822.5609999999997</v>
      </c>
      <c r="J618" s="20">
        <f t="shared" si="56"/>
        <v>5755.2609999999995</v>
      </c>
    </row>
    <row r="619" spans="1:12" ht="60" customHeight="1">
      <c r="A619" s="6"/>
      <c r="B619" s="6">
        <v>743</v>
      </c>
      <c r="C619" s="6" t="s">
        <v>810</v>
      </c>
      <c r="D619" s="6" t="s">
        <v>893</v>
      </c>
      <c r="E619" s="7" t="s">
        <v>897</v>
      </c>
      <c r="F619" s="6"/>
      <c r="G619" s="5" t="s">
        <v>898</v>
      </c>
      <c r="H619" s="21">
        <f>H620</f>
        <v>5779.9610000000002</v>
      </c>
      <c r="I619" s="21">
        <f t="shared" si="56"/>
        <v>5822.5609999999997</v>
      </c>
      <c r="J619" s="21">
        <f t="shared" si="56"/>
        <v>5755.2609999999995</v>
      </c>
    </row>
    <row r="620" spans="1:12" ht="60" customHeight="1">
      <c r="A620" s="6"/>
      <c r="B620" s="6">
        <v>743</v>
      </c>
      <c r="C620" s="6" t="s">
        <v>810</v>
      </c>
      <c r="D620" s="6" t="s">
        <v>893</v>
      </c>
      <c r="E620" s="7" t="s">
        <v>899</v>
      </c>
      <c r="F620" s="6"/>
      <c r="G620" s="5" t="s">
        <v>900</v>
      </c>
      <c r="H620" s="21">
        <f>H623+H621+H625</f>
        <v>5779.9610000000002</v>
      </c>
      <c r="I620" s="21">
        <f>I623+I621+I625</f>
        <v>5822.5609999999997</v>
      </c>
      <c r="J620" s="21">
        <f>J623+J621+J625</f>
        <v>5755.2609999999995</v>
      </c>
    </row>
    <row r="621" spans="1:12" ht="61.15" customHeight="1">
      <c r="A621" s="6"/>
      <c r="B621" s="6">
        <v>743</v>
      </c>
      <c r="C621" s="6" t="s">
        <v>810</v>
      </c>
      <c r="D621" s="6" t="s">
        <v>893</v>
      </c>
      <c r="E621" s="7" t="s">
        <v>901</v>
      </c>
      <c r="F621" s="6"/>
      <c r="G621" s="5" t="s">
        <v>902</v>
      </c>
      <c r="H621" s="21">
        <f>H622</f>
        <v>990.1</v>
      </c>
      <c r="I621" s="21">
        <f>I622</f>
        <v>1032.7</v>
      </c>
      <c r="J621" s="21">
        <f>J622</f>
        <v>965.4</v>
      </c>
    </row>
    <row r="622" spans="1:12" ht="48" customHeight="1">
      <c r="A622" s="6"/>
      <c r="B622" s="6">
        <v>743</v>
      </c>
      <c r="C622" s="6" t="s">
        <v>810</v>
      </c>
      <c r="D622" s="6" t="s">
        <v>893</v>
      </c>
      <c r="E622" s="7" t="s">
        <v>901</v>
      </c>
      <c r="F622" s="23" t="s">
        <v>807</v>
      </c>
      <c r="G622" s="24" t="s">
        <v>808</v>
      </c>
      <c r="H622" s="21">
        <v>990.1</v>
      </c>
      <c r="I622" s="21">
        <v>1032.7</v>
      </c>
      <c r="J622" s="21">
        <v>965.4</v>
      </c>
    </row>
    <row r="623" spans="1:12" ht="82.15" customHeight="1">
      <c r="A623" s="6"/>
      <c r="B623" s="6">
        <v>743</v>
      </c>
      <c r="C623" s="6" t="s">
        <v>810</v>
      </c>
      <c r="D623" s="6" t="s">
        <v>893</v>
      </c>
      <c r="E623" s="7" t="s">
        <v>903</v>
      </c>
      <c r="F623" s="6"/>
      <c r="G623" s="5" t="s">
        <v>904</v>
      </c>
      <c r="H623" s="21">
        <f t="shared" ref="H623:J625" si="57">H624</f>
        <v>330.03300000000002</v>
      </c>
      <c r="I623" s="21">
        <f t="shared" si="57"/>
        <v>344.233</v>
      </c>
      <c r="J623" s="21">
        <f t="shared" si="57"/>
        <v>321.8</v>
      </c>
    </row>
    <row r="624" spans="1:12" ht="48" customHeight="1">
      <c r="A624" s="6"/>
      <c r="B624" s="6">
        <v>743</v>
      </c>
      <c r="C624" s="6" t="s">
        <v>810</v>
      </c>
      <c r="D624" s="6" t="s">
        <v>893</v>
      </c>
      <c r="E624" s="7" t="s">
        <v>903</v>
      </c>
      <c r="F624" s="23" t="s">
        <v>807</v>
      </c>
      <c r="G624" s="24" t="s">
        <v>808</v>
      </c>
      <c r="H624" s="21">
        <v>330.03300000000002</v>
      </c>
      <c r="I624" s="21">
        <v>344.233</v>
      </c>
      <c r="J624" s="21">
        <v>321.8</v>
      </c>
    </row>
    <row r="625" spans="1:12" ht="72" customHeight="1">
      <c r="A625" s="6"/>
      <c r="B625" s="6">
        <v>743</v>
      </c>
      <c r="C625" s="6" t="s">
        <v>810</v>
      </c>
      <c r="D625" s="6" t="s">
        <v>893</v>
      </c>
      <c r="E625" s="7" t="s">
        <v>905</v>
      </c>
      <c r="F625" s="6"/>
      <c r="G625" s="5" t="s">
        <v>906</v>
      </c>
      <c r="H625" s="21">
        <f t="shared" si="57"/>
        <v>4459.8280000000004</v>
      </c>
      <c r="I625" s="21">
        <f t="shared" si="57"/>
        <v>4445.6279999999997</v>
      </c>
      <c r="J625" s="21">
        <f t="shared" si="57"/>
        <v>4468.0609999999997</v>
      </c>
    </row>
    <row r="626" spans="1:12" ht="48" customHeight="1">
      <c r="A626" s="6"/>
      <c r="B626" s="6">
        <v>743</v>
      </c>
      <c r="C626" s="6" t="s">
        <v>810</v>
      </c>
      <c r="D626" s="6" t="s">
        <v>893</v>
      </c>
      <c r="E626" s="7" t="s">
        <v>905</v>
      </c>
      <c r="F626" s="23" t="s">
        <v>807</v>
      </c>
      <c r="G626" s="24" t="s">
        <v>808</v>
      </c>
      <c r="H626" s="21">
        <v>4459.8280000000004</v>
      </c>
      <c r="I626" s="21">
        <v>4445.6279999999997</v>
      </c>
      <c r="J626" s="21">
        <v>4468.0609999999997</v>
      </c>
    </row>
    <row r="627" spans="1:12" ht="24" customHeight="1">
      <c r="A627" s="6"/>
      <c r="B627" s="6">
        <v>743</v>
      </c>
      <c r="C627" s="27" t="s">
        <v>810</v>
      </c>
      <c r="D627" s="27" t="s">
        <v>907</v>
      </c>
      <c r="E627" s="14"/>
      <c r="F627" s="27"/>
      <c r="G627" s="16" t="s">
        <v>908</v>
      </c>
      <c r="H627" s="17">
        <f>H628+H667</f>
        <v>319168.55699999997</v>
      </c>
      <c r="I627" s="17">
        <f>I628+I667</f>
        <v>276549.10599999997</v>
      </c>
      <c r="J627" s="17">
        <f>J628+J667</f>
        <v>284187.78200000001</v>
      </c>
    </row>
    <row r="628" spans="1:12" ht="84" customHeight="1">
      <c r="A628" s="6"/>
      <c r="B628" s="6">
        <v>743</v>
      </c>
      <c r="C628" s="18" t="s">
        <v>810</v>
      </c>
      <c r="D628" s="18" t="s">
        <v>907</v>
      </c>
      <c r="E628" s="15" t="s">
        <v>895</v>
      </c>
      <c r="F628" s="18"/>
      <c r="G628" s="19" t="s">
        <v>896</v>
      </c>
      <c r="H628" s="20">
        <f>H629</f>
        <v>318668.55699999997</v>
      </c>
      <c r="I628" s="20">
        <f>I629</f>
        <v>276549.10599999997</v>
      </c>
      <c r="J628" s="20">
        <f>J629</f>
        <v>284187.78200000001</v>
      </c>
    </row>
    <row r="629" spans="1:12" ht="60" customHeight="1">
      <c r="A629" s="6"/>
      <c r="B629" s="6">
        <v>743</v>
      </c>
      <c r="C629" s="6" t="s">
        <v>810</v>
      </c>
      <c r="D629" s="6" t="s">
        <v>907</v>
      </c>
      <c r="E629" s="7" t="s">
        <v>897</v>
      </c>
      <c r="F629" s="6"/>
      <c r="G629" s="5" t="s">
        <v>909</v>
      </c>
      <c r="H629" s="21">
        <f>H630+H640+H647+H654+H661+H664</f>
        <v>318668.55699999997</v>
      </c>
      <c r="I629" s="21">
        <f>I630+I640+I647+I654+I661+I664</f>
        <v>276549.10599999997</v>
      </c>
      <c r="J629" s="21">
        <f>J630+J640+J647+J654+J661+J664</f>
        <v>284187.78200000001</v>
      </c>
      <c r="K629" s="21">
        <f>K630+K640+K647+K654+K661+K664</f>
        <v>0</v>
      </c>
      <c r="L629" s="21">
        <f>L630+L640+L647+L654+L661+L664</f>
        <v>0</v>
      </c>
    </row>
    <row r="630" spans="1:12" ht="60" customHeight="1">
      <c r="A630" s="6"/>
      <c r="B630" s="6">
        <v>743</v>
      </c>
      <c r="C630" s="6" t="s">
        <v>810</v>
      </c>
      <c r="D630" s="6" t="s">
        <v>907</v>
      </c>
      <c r="E630" s="7" t="s">
        <v>910</v>
      </c>
      <c r="F630" s="6"/>
      <c r="G630" s="5" t="s">
        <v>911</v>
      </c>
      <c r="H630" s="21">
        <f>H631+H633+H636+H638</f>
        <v>184192.54899999997</v>
      </c>
      <c r="I630" s="21">
        <f>I631+I633+I636+I638</f>
        <v>94376.40400000001</v>
      </c>
      <c r="J630" s="21">
        <f>J631+J633+J636+J638</f>
        <v>94950.161999999997</v>
      </c>
    </row>
    <row r="631" spans="1:12" ht="94.15" customHeight="1">
      <c r="A631" s="6"/>
      <c r="B631" s="6">
        <v>743</v>
      </c>
      <c r="C631" s="6" t="s">
        <v>810</v>
      </c>
      <c r="D631" s="6" t="s">
        <v>907</v>
      </c>
      <c r="E631" s="34" t="s">
        <v>709</v>
      </c>
      <c r="F631" s="35"/>
      <c r="G631" s="35" t="s">
        <v>912</v>
      </c>
      <c r="H631" s="21">
        <f>H632</f>
        <v>14532.3</v>
      </c>
      <c r="I631" s="21">
        <f>I632</f>
        <v>15099.1</v>
      </c>
      <c r="J631" s="21">
        <f>J632</f>
        <v>15672.9</v>
      </c>
    </row>
    <row r="632" spans="1:12" ht="48" customHeight="1">
      <c r="A632" s="6"/>
      <c r="B632" s="6">
        <v>743</v>
      </c>
      <c r="C632" s="6" t="s">
        <v>810</v>
      </c>
      <c r="D632" s="6" t="s">
        <v>907</v>
      </c>
      <c r="E632" s="34" t="s">
        <v>709</v>
      </c>
      <c r="F632" s="23" t="s">
        <v>807</v>
      </c>
      <c r="G632" s="24" t="s">
        <v>808</v>
      </c>
      <c r="H632" s="21">
        <v>14532.3</v>
      </c>
      <c r="I632" s="21">
        <v>15099.1</v>
      </c>
      <c r="J632" s="21">
        <v>15672.9</v>
      </c>
    </row>
    <row r="633" spans="1:12" ht="69" customHeight="1">
      <c r="A633" s="6"/>
      <c r="B633" s="6">
        <v>743</v>
      </c>
      <c r="C633" s="6" t="s">
        <v>810</v>
      </c>
      <c r="D633" s="6" t="s">
        <v>907</v>
      </c>
      <c r="E633" s="34" t="s">
        <v>710</v>
      </c>
      <c r="F633" s="6"/>
      <c r="G633" s="5" t="s">
        <v>913</v>
      </c>
      <c r="H633" s="21">
        <f>H634+H635</f>
        <v>155302.70199999999</v>
      </c>
      <c r="I633" s="21">
        <f>I634+I635</f>
        <v>79277.304000000004</v>
      </c>
      <c r="J633" s="21">
        <f>J634+J635</f>
        <v>79277.262000000002</v>
      </c>
    </row>
    <row r="634" spans="1:12" ht="48" customHeight="1">
      <c r="A634" s="6"/>
      <c r="B634" s="6">
        <v>743</v>
      </c>
      <c r="C634" s="6" t="s">
        <v>810</v>
      </c>
      <c r="D634" s="6" t="s">
        <v>907</v>
      </c>
      <c r="E634" s="34" t="s">
        <v>710</v>
      </c>
      <c r="F634" s="23" t="s">
        <v>807</v>
      </c>
      <c r="G634" s="24" t="s">
        <v>808</v>
      </c>
      <c r="H634" s="21">
        <v>124629.814</v>
      </c>
      <c r="I634" s="21">
        <v>48604.415999999997</v>
      </c>
      <c r="J634" s="21">
        <v>48604.374000000003</v>
      </c>
    </row>
    <row r="635" spans="1:12" ht="60" customHeight="1">
      <c r="A635" s="6"/>
      <c r="B635" s="6">
        <v>743</v>
      </c>
      <c r="C635" s="6" t="s">
        <v>810</v>
      </c>
      <c r="D635" s="6" t="s">
        <v>907</v>
      </c>
      <c r="E635" s="34" t="s">
        <v>710</v>
      </c>
      <c r="F635" s="37" t="s">
        <v>846</v>
      </c>
      <c r="G635" s="24" t="s">
        <v>847</v>
      </c>
      <c r="H635" s="21">
        <v>30672.887999999999</v>
      </c>
      <c r="I635" s="21">
        <v>30672.887999999999</v>
      </c>
      <c r="J635" s="21">
        <v>30672.887999999999</v>
      </c>
    </row>
    <row r="636" spans="1:12" ht="60" customHeight="1">
      <c r="A636" s="6"/>
      <c r="B636" s="6">
        <v>743</v>
      </c>
      <c r="C636" s="6" t="s">
        <v>810</v>
      </c>
      <c r="D636" s="6" t="s">
        <v>907</v>
      </c>
      <c r="E636" s="28" t="s">
        <v>742</v>
      </c>
      <c r="F636" s="6"/>
      <c r="G636" s="5" t="s">
        <v>914</v>
      </c>
      <c r="H636" s="21">
        <f>H637</f>
        <v>4862.88</v>
      </c>
      <c r="I636" s="21">
        <f>I637</f>
        <v>0</v>
      </c>
      <c r="J636" s="21">
        <f>J637</f>
        <v>0</v>
      </c>
    </row>
    <row r="637" spans="1:12" ht="48" customHeight="1">
      <c r="A637" s="6"/>
      <c r="B637" s="6">
        <v>743</v>
      </c>
      <c r="C637" s="6" t="s">
        <v>810</v>
      </c>
      <c r="D637" s="6" t="s">
        <v>907</v>
      </c>
      <c r="E637" s="28" t="s">
        <v>742</v>
      </c>
      <c r="F637" s="23" t="s">
        <v>807</v>
      </c>
      <c r="G637" s="24" t="s">
        <v>808</v>
      </c>
      <c r="H637" s="21">
        <v>4862.88</v>
      </c>
      <c r="I637" s="21">
        <v>0</v>
      </c>
      <c r="J637" s="21">
        <v>0</v>
      </c>
    </row>
    <row r="638" spans="1:12" ht="24" customHeight="1">
      <c r="A638" s="6"/>
      <c r="B638" s="6">
        <v>743</v>
      </c>
      <c r="C638" s="6" t="s">
        <v>810</v>
      </c>
      <c r="D638" s="6" t="s">
        <v>907</v>
      </c>
      <c r="E638" s="28" t="s">
        <v>733</v>
      </c>
      <c r="F638" s="6"/>
      <c r="G638" s="5" t="s">
        <v>915</v>
      </c>
      <c r="H638" s="21">
        <f>H639</f>
        <v>9494.6669999999995</v>
      </c>
      <c r="I638" s="21">
        <f>I639</f>
        <v>0</v>
      </c>
      <c r="J638" s="21">
        <f>J639</f>
        <v>0</v>
      </c>
    </row>
    <row r="639" spans="1:12" ht="48" customHeight="1">
      <c r="A639" s="6"/>
      <c r="B639" s="6">
        <v>743</v>
      </c>
      <c r="C639" s="6" t="s">
        <v>810</v>
      </c>
      <c r="D639" s="6" t="s">
        <v>907</v>
      </c>
      <c r="E639" s="28" t="s">
        <v>733</v>
      </c>
      <c r="F639" s="23" t="s">
        <v>807</v>
      </c>
      <c r="G639" s="24" t="s">
        <v>808</v>
      </c>
      <c r="H639" s="21">
        <v>9494.6669999999995</v>
      </c>
      <c r="I639" s="21">
        <v>0</v>
      </c>
      <c r="J639" s="21">
        <v>0</v>
      </c>
    </row>
    <row r="640" spans="1:12" ht="36" customHeight="1">
      <c r="A640" s="6"/>
      <c r="B640" s="6">
        <v>743</v>
      </c>
      <c r="C640" s="6" t="s">
        <v>810</v>
      </c>
      <c r="D640" s="6" t="s">
        <v>907</v>
      </c>
      <c r="E640" s="34" t="s">
        <v>916</v>
      </c>
      <c r="F640" s="6"/>
      <c r="G640" s="5" t="s">
        <v>917</v>
      </c>
      <c r="H640" s="21">
        <f>H641+H643+H645</f>
        <v>115989.34099999999</v>
      </c>
      <c r="I640" s="21">
        <f>I641+I643+I645</f>
        <v>148289.59100000001</v>
      </c>
      <c r="J640" s="21">
        <f>J641+J643+J645</f>
        <v>153999.13099999999</v>
      </c>
    </row>
    <row r="641" spans="1:12" ht="60" customHeight="1">
      <c r="A641" s="6"/>
      <c r="B641" s="6">
        <v>743</v>
      </c>
      <c r="C641" s="6" t="s">
        <v>810</v>
      </c>
      <c r="D641" s="6" t="s">
        <v>907</v>
      </c>
      <c r="E641" s="34" t="s">
        <v>711</v>
      </c>
      <c r="F641" s="6"/>
      <c r="G641" s="5" t="s">
        <v>918</v>
      </c>
      <c r="H641" s="21">
        <f>H642</f>
        <v>69956.606</v>
      </c>
      <c r="I641" s="21">
        <f>I642</f>
        <v>116184.9</v>
      </c>
      <c r="J641" s="21">
        <f>J642</f>
        <v>120832.3</v>
      </c>
      <c r="K641" s="21">
        <f>K642</f>
        <v>0</v>
      </c>
      <c r="L641" s="21">
        <f>L642</f>
        <v>0</v>
      </c>
    </row>
    <row r="642" spans="1:12" ht="48" customHeight="1">
      <c r="A642" s="6"/>
      <c r="B642" s="6">
        <v>743</v>
      </c>
      <c r="C642" s="6" t="s">
        <v>810</v>
      </c>
      <c r="D642" s="6" t="s">
        <v>907</v>
      </c>
      <c r="E642" s="34" t="s">
        <v>711</v>
      </c>
      <c r="F642" s="23" t="s">
        <v>807</v>
      </c>
      <c r="G642" s="24" t="s">
        <v>808</v>
      </c>
      <c r="H642" s="21">
        <v>69956.606</v>
      </c>
      <c r="I642" s="21">
        <v>116184.9</v>
      </c>
      <c r="J642" s="21">
        <v>120832.3</v>
      </c>
    </row>
    <row r="643" spans="1:12" ht="60" customHeight="1">
      <c r="A643" s="6"/>
      <c r="B643" s="6">
        <v>743</v>
      </c>
      <c r="C643" s="6" t="s">
        <v>810</v>
      </c>
      <c r="D643" s="6" t="s">
        <v>907</v>
      </c>
      <c r="E643" s="34" t="s">
        <v>712</v>
      </c>
      <c r="F643" s="6"/>
      <c r="G643" s="5" t="s">
        <v>919</v>
      </c>
      <c r="H643" s="21">
        <f>H644</f>
        <v>7772.9570000000003</v>
      </c>
      <c r="I643" s="21">
        <f>I644</f>
        <v>12909.433000000001</v>
      </c>
      <c r="J643" s="21">
        <f>J644</f>
        <v>13425.811</v>
      </c>
    </row>
    <row r="644" spans="1:12" ht="48" customHeight="1">
      <c r="A644" s="6"/>
      <c r="B644" s="6">
        <v>743</v>
      </c>
      <c r="C644" s="6" t="s">
        <v>810</v>
      </c>
      <c r="D644" s="6" t="s">
        <v>907</v>
      </c>
      <c r="E644" s="34" t="s">
        <v>712</v>
      </c>
      <c r="F644" s="23" t="s">
        <v>807</v>
      </c>
      <c r="G644" s="24" t="s">
        <v>808</v>
      </c>
      <c r="H644" s="21">
        <v>7772.9570000000003</v>
      </c>
      <c r="I644" s="21">
        <v>12909.433000000001</v>
      </c>
      <c r="J644" s="21">
        <v>13425.811</v>
      </c>
    </row>
    <row r="645" spans="1:12" ht="36" customHeight="1">
      <c r="A645" s="6"/>
      <c r="B645" s="6">
        <v>743</v>
      </c>
      <c r="C645" s="6" t="s">
        <v>810</v>
      </c>
      <c r="D645" s="6" t="s">
        <v>907</v>
      </c>
      <c r="E645" s="34" t="s">
        <v>713</v>
      </c>
      <c r="F645" s="6"/>
      <c r="G645" s="5" t="s">
        <v>920</v>
      </c>
      <c r="H645" s="21">
        <f>H646</f>
        <v>38259.777999999998</v>
      </c>
      <c r="I645" s="21">
        <f>I646</f>
        <v>19195.258000000002</v>
      </c>
      <c r="J645" s="21">
        <f>J646</f>
        <v>19741.02</v>
      </c>
    </row>
    <row r="646" spans="1:12" ht="48" customHeight="1">
      <c r="A646" s="6"/>
      <c r="B646" s="6">
        <v>743</v>
      </c>
      <c r="C646" s="6" t="s">
        <v>810</v>
      </c>
      <c r="D646" s="6" t="s">
        <v>907</v>
      </c>
      <c r="E646" s="34" t="s">
        <v>713</v>
      </c>
      <c r="F646" s="23" t="s">
        <v>807</v>
      </c>
      <c r="G646" s="24" t="s">
        <v>808</v>
      </c>
      <c r="H646" s="21">
        <v>38259.777999999998</v>
      </c>
      <c r="I646" s="21">
        <v>19195.258000000002</v>
      </c>
      <c r="J646" s="21">
        <v>19741.02</v>
      </c>
    </row>
    <row r="647" spans="1:12" ht="72" customHeight="1">
      <c r="A647" s="6"/>
      <c r="B647" s="6">
        <v>743</v>
      </c>
      <c r="C647" s="6" t="s">
        <v>810</v>
      </c>
      <c r="D647" s="6" t="s">
        <v>907</v>
      </c>
      <c r="E647" s="34" t="s">
        <v>921</v>
      </c>
      <c r="F647" s="6"/>
      <c r="G647" s="5" t="s">
        <v>922</v>
      </c>
      <c r="H647" s="21">
        <f>H648+H650+H652</f>
        <v>8637.5930000000008</v>
      </c>
      <c r="I647" s="21">
        <f>I648+I650+I652</f>
        <v>26737</v>
      </c>
      <c r="J647" s="21">
        <f>J648+J650+J652</f>
        <v>27806.600000000002</v>
      </c>
    </row>
    <row r="648" spans="1:12" ht="94.15" customHeight="1">
      <c r="A648" s="6"/>
      <c r="B648" s="6">
        <v>743</v>
      </c>
      <c r="C648" s="6" t="s">
        <v>810</v>
      </c>
      <c r="D648" s="6" t="s">
        <v>907</v>
      </c>
      <c r="E648" s="34" t="s">
        <v>714</v>
      </c>
      <c r="F648" s="6"/>
      <c r="G648" s="5" t="s">
        <v>923</v>
      </c>
      <c r="H648" s="21">
        <f>H649</f>
        <v>591.9</v>
      </c>
      <c r="I648" s="21">
        <f>I649</f>
        <v>24063.3</v>
      </c>
      <c r="J648" s="21">
        <f>J649</f>
        <v>25025.9</v>
      </c>
    </row>
    <row r="649" spans="1:12" ht="48" customHeight="1">
      <c r="A649" s="6"/>
      <c r="B649" s="6">
        <v>743</v>
      </c>
      <c r="C649" s="6" t="s">
        <v>810</v>
      </c>
      <c r="D649" s="6" t="s">
        <v>907</v>
      </c>
      <c r="E649" s="34" t="s">
        <v>714</v>
      </c>
      <c r="F649" s="23" t="s">
        <v>807</v>
      </c>
      <c r="G649" s="24" t="s">
        <v>808</v>
      </c>
      <c r="H649" s="21">
        <v>591.9</v>
      </c>
      <c r="I649" s="21">
        <v>24063.3</v>
      </c>
      <c r="J649" s="21">
        <v>25025.9</v>
      </c>
    </row>
    <row r="650" spans="1:12" ht="106.15" customHeight="1">
      <c r="A650" s="6"/>
      <c r="B650" s="6">
        <v>743</v>
      </c>
      <c r="C650" s="6" t="s">
        <v>810</v>
      </c>
      <c r="D650" s="6" t="s">
        <v>907</v>
      </c>
      <c r="E650" s="34" t="s">
        <v>715</v>
      </c>
      <c r="F650" s="6"/>
      <c r="G650" s="5" t="s">
        <v>924</v>
      </c>
      <c r="H650" s="21">
        <f>H651</f>
        <v>65.8</v>
      </c>
      <c r="I650" s="21">
        <f>I651</f>
        <v>2673.7</v>
      </c>
      <c r="J650" s="21">
        <f>J651</f>
        <v>2780.7</v>
      </c>
    </row>
    <row r="651" spans="1:12" ht="48" customHeight="1">
      <c r="A651" s="6"/>
      <c r="B651" s="6">
        <v>743</v>
      </c>
      <c r="C651" s="6" t="s">
        <v>810</v>
      </c>
      <c r="D651" s="6" t="s">
        <v>907</v>
      </c>
      <c r="E651" s="34" t="s">
        <v>715</v>
      </c>
      <c r="F651" s="23" t="s">
        <v>807</v>
      </c>
      <c r="G651" s="24" t="s">
        <v>808</v>
      </c>
      <c r="H651" s="21">
        <v>65.8</v>
      </c>
      <c r="I651" s="21">
        <v>2673.7</v>
      </c>
      <c r="J651" s="21">
        <v>2780.7</v>
      </c>
    </row>
    <row r="652" spans="1:12" ht="83.45" customHeight="1">
      <c r="A652" s="6"/>
      <c r="B652" s="6">
        <v>743</v>
      </c>
      <c r="C652" s="6" t="s">
        <v>810</v>
      </c>
      <c r="D652" s="6" t="s">
        <v>907</v>
      </c>
      <c r="E652" s="34" t="s">
        <v>734</v>
      </c>
      <c r="F652" s="6"/>
      <c r="G652" s="5" t="s">
        <v>925</v>
      </c>
      <c r="H652" s="21">
        <f>H653</f>
        <v>7979.893</v>
      </c>
      <c r="I652" s="21">
        <f>I653</f>
        <v>0</v>
      </c>
      <c r="J652" s="21">
        <f>J653</f>
        <v>0</v>
      </c>
    </row>
    <row r="653" spans="1:12" ht="48" customHeight="1">
      <c r="A653" s="6"/>
      <c r="B653" s="6">
        <v>743</v>
      </c>
      <c r="C653" s="6" t="s">
        <v>810</v>
      </c>
      <c r="D653" s="6" t="s">
        <v>907</v>
      </c>
      <c r="E653" s="34" t="s">
        <v>734</v>
      </c>
      <c r="F653" s="23" t="s">
        <v>807</v>
      </c>
      <c r="G653" s="24" t="s">
        <v>808</v>
      </c>
      <c r="H653" s="21">
        <v>7979.893</v>
      </c>
      <c r="I653" s="21">
        <v>0</v>
      </c>
      <c r="J653" s="21">
        <v>0</v>
      </c>
    </row>
    <row r="654" spans="1:12" ht="71.45" customHeight="1">
      <c r="A654" s="6"/>
      <c r="B654" s="6">
        <v>743</v>
      </c>
      <c r="C654" s="6" t="s">
        <v>810</v>
      </c>
      <c r="D654" s="6" t="s">
        <v>907</v>
      </c>
      <c r="E654" s="34" t="s">
        <v>327</v>
      </c>
      <c r="F654" s="6"/>
      <c r="G654" s="5" t="s">
        <v>0</v>
      </c>
      <c r="H654" s="21">
        <f>H655+H657+H659</f>
        <v>8759.0740000000005</v>
      </c>
      <c r="I654" s="21">
        <f>I655+I657+I659</f>
        <v>7146.1109999999999</v>
      </c>
      <c r="J654" s="21">
        <f>J655+J657+J659</f>
        <v>7431.8890000000001</v>
      </c>
    </row>
    <row r="655" spans="1:12" ht="106.9" customHeight="1">
      <c r="A655" s="6"/>
      <c r="B655" s="6">
        <v>743</v>
      </c>
      <c r="C655" s="6" t="s">
        <v>810</v>
      </c>
      <c r="D655" s="6" t="s">
        <v>907</v>
      </c>
      <c r="E655" s="34" t="s">
        <v>324</v>
      </c>
      <c r="F655" s="6"/>
      <c r="G655" s="5" t="s">
        <v>1</v>
      </c>
      <c r="H655" s="21">
        <f>H656</f>
        <v>6184.1</v>
      </c>
      <c r="I655" s="21">
        <f>I656</f>
        <v>6431.5</v>
      </c>
      <c r="J655" s="21">
        <f>J656</f>
        <v>6688.7</v>
      </c>
    </row>
    <row r="656" spans="1:12" ht="48" customHeight="1">
      <c r="A656" s="6"/>
      <c r="B656" s="6">
        <v>743</v>
      </c>
      <c r="C656" s="6" t="s">
        <v>810</v>
      </c>
      <c r="D656" s="6" t="s">
        <v>907</v>
      </c>
      <c r="E656" s="34" t="s">
        <v>324</v>
      </c>
      <c r="F656" s="23" t="s">
        <v>807</v>
      </c>
      <c r="G656" s="24" t="s">
        <v>808</v>
      </c>
      <c r="H656" s="21">
        <v>6184.1</v>
      </c>
      <c r="I656" s="21">
        <v>6431.5</v>
      </c>
      <c r="J656" s="21">
        <v>6688.7</v>
      </c>
    </row>
    <row r="657" spans="1:12" ht="120" customHeight="1">
      <c r="A657" s="6"/>
      <c r="B657" s="6">
        <v>743</v>
      </c>
      <c r="C657" s="6" t="s">
        <v>810</v>
      </c>
      <c r="D657" s="6" t="s">
        <v>907</v>
      </c>
      <c r="E657" s="34" t="s">
        <v>325</v>
      </c>
      <c r="F657" s="6"/>
      <c r="G657" s="5" t="s">
        <v>2</v>
      </c>
      <c r="H657" s="21">
        <f>H658</f>
        <v>687.12199999999996</v>
      </c>
      <c r="I657" s="21">
        <f>I658</f>
        <v>714.61099999999999</v>
      </c>
      <c r="J657" s="21">
        <f>J658</f>
        <v>743.18899999999996</v>
      </c>
    </row>
    <row r="658" spans="1:12" ht="48" customHeight="1">
      <c r="A658" s="6"/>
      <c r="B658" s="6">
        <v>743</v>
      </c>
      <c r="C658" s="6" t="s">
        <v>810</v>
      </c>
      <c r="D658" s="6" t="s">
        <v>907</v>
      </c>
      <c r="E658" s="34" t="s">
        <v>325</v>
      </c>
      <c r="F658" s="23" t="s">
        <v>807</v>
      </c>
      <c r="G658" s="24" t="s">
        <v>808</v>
      </c>
      <c r="H658" s="21">
        <v>687.12199999999996</v>
      </c>
      <c r="I658" s="21">
        <v>714.61099999999999</v>
      </c>
      <c r="J658" s="21">
        <v>743.18899999999996</v>
      </c>
    </row>
    <row r="659" spans="1:12" ht="95.45" customHeight="1">
      <c r="A659" s="6"/>
      <c r="B659" s="6">
        <v>743</v>
      </c>
      <c r="C659" s="6" t="s">
        <v>810</v>
      </c>
      <c r="D659" s="6" t="s">
        <v>907</v>
      </c>
      <c r="E659" s="34" t="s">
        <v>357</v>
      </c>
      <c r="F659" s="6"/>
      <c r="G659" s="5" t="s">
        <v>3</v>
      </c>
      <c r="H659" s="21">
        <f>H660</f>
        <v>1887.8520000000001</v>
      </c>
      <c r="I659" s="21">
        <f>I660</f>
        <v>0</v>
      </c>
      <c r="J659" s="21">
        <f>J660</f>
        <v>0</v>
      </c>
    </row>
    <row r="660" spans="1:12" ht="48" customHeight="1">
      <c r="A660" s="6"/>
      <c r="B660" s="6">
        <v>743</v>
      </c>
      <c r="C660" s="6" t="s">
        <v>810</v>
      </c>
      <c r="D660" s="6" t="s">
        <v>907</v>
      </c>
      <c r="E660" s="34" t="s">
        <v>357</v>
      </c>
      <c r="F660" s="23" t="s">
        <v>807</v>
      </c>
      <c r="G660" s="24" t="s">
        <v>808</v>
      </c>
      <c r="H660" s="21">
        <v>1887.8520000000001</v>
      </c>
      <c r="I660" s="21">
        <v>0</v>
      </c>
      <c r="J660" s="21">
        <v>0</v>
      </c>
    </row>
    <row r="661" spans="1:12" ht="130.15" customHeight="1">
      <c r="A661" s="6"/>
      <c r="B661" s="6">
        <v>743</v>
      </c>
      <c r="C661" s="6" t="s">
        <v>810</v>
      </c>
      <c r="D661" s="6" t="s">
        <v>907</v>
      </c>
      <c r="E661" s="34" t="s">
        <v>4</v>
      </c>
      <c r="F661" s="6"/>
      <c r="G661" s="5" t="s">
        <v>5</v>
      </c>
      <c r="H661" s="21">
        <f t="shared" ref="H661:J662" si="58">H662</f>
        <v>490</v>
      </c>
      <c r="I661" s="21">
        <f t="shared" si="58"/>
        <v>0</v>
      </c>
      <c r="J661" s="21">
        <f t="shared" si="58"/>
        <v>0</v>
      </c>
    </row>
    <row r="662" spans="1:12" ht="132" customHeight="1">
      <c r="A662" s="6"/>
      <c r="B662" s="6">
        <v>743</v>
      </c>
      <c r="C662" s="6" t="s">
        <v>810</v>
      </c>
      <c r="D662" s="6" t="s">
        <v>907</v>
      </c>
      <c r="E662" s="34" t="s">
        <v>735</v>
      </c>
      <c r="F662" s="6"/>
      <c r="G662" s="5" t="s">
        <v>6</v>
      </c>
      <c r="H662" s="21">
        <f t="shared" si="58"/>
        <v>490</v>
      </c>
      <c r="I662" s="21">
        <f t="shared" si="58"/>
        <v>0</v>
      </c>
      <c r="J662" s="21">
        <f t="shared" si="58"/>
        <v>0</v>
      </c>
    </row>
    <row r="663" spans="1:12" ht="48" customHeight="1">
      <c r="A663" s="6"/>
      <c r="B663" s="6">
        <v>743</v>
      </c>
      <c r="C663" s="6" t="s">
        <v>810</v>
      </c>
      <c r="D663" s="6" t="s">
        <v>907</v>
      </c>
      <c r="E663" s="34" t="s">
        <v>735</v>
      </c>
      <c r="F663" s="23" t="s">
        <v>807</v>
      </c>
      <c r="G663" s="24" t="s">
        <v>808</v>
      </c>
      <c r="H663" s="21">
        <v>490</v>
      </c>
      <c r="I663" s="21">
        <v>0</v>
      </c>
      <c r="J663" s="21">
        <v>0</v>
      </c>
    </row>
    <row r="664" spans="1:12" ht="60" customHeight="1">
      <c r="A664" s="6"/>
      <c r="B664" s="6">
        <v>743</v>
      </c>
      <c r="C664" s="6" t="s">
        <v>810</v>
      </c>
      <c r="D664" s="6" t="s">
        <v>907</v>
      </c>
      <c r="E664" s="34" t="s">
        <v>745</v>
      </c>
      <c r="F664" s="6"/>
      <c r="G664" s="5" t="s">
        <v>762</v>
      </c>
      <c r="H664" s="21">
        <f t="shared" ref="H664:J665" si="59">H665</f>
        <v>600</v>
      </c>
      <c r="I664" s="21">
        <f t="shared" si="59"/>
        <v>0</v>
      </c>
      <c r="J664" s="21">
        <f t="shared" si="59"/>
        <v>0</v>
      </c>
    </row>
    <row r="665" spans="1:12" ht="72" customHeight="1">
      <c r="A665" s="6"/>
      <c r="B665" s="6">
        <v>743</v>
      </c>
      <c r="C665" s="6" t="s">
        <v>810</v>
      </c>
      <c r="D665" s="6" t="s">
        <v>907</v>
      </c>
      <c r="E665" s="34" t="s">
        <v>746</v>
      </c>
      <c r="F665" s="6"/>
      <c r="G665" s="5" t="s">
        <v>743</v>
      </c>
      <c r="H665" s="21">
        <f t="shared" si="59"/>
        <v>600</v>
      </c>
      <c r="I665" s="21">
        <f t="shared" si="59"/>
        <v>0</v>
      </c>
      <c r="J665" s="21">
        <f t="shared" si="59"/>
        <v>0</v>
      </c>
      <c r="K665" s="21">
        <f>K666</f>
        <v>0</v>
      </c>
      <c r="L665" s="21">
        <f>L666</f>
        <v>0</v>
      </c>
    </row>
    <row r="666" spans="1:12" ht="48" customHeight="1">
      <c r="A666" s="6"/>
      <c r="B666" s="6">
        <v>743</v>
      </c>
      <c r="C666" s="6" t="s">
        <v>810</v>
      </c>
      <c r="D666" s="6" t="s">
        <v>907</v>
      </c>
      <c r="E666" s="34" t="s">
        <v>746</v>
      </c>
      <c r="F666" s="6">
        <v>400</v>
      </c>
      <c r="G666" s="5" t="s">
        <v>53</v>
      </c>
      <c r="H666" s="21">
        <v>600</v>
      </c>
      <c r="I666" s="21">
        <v>0</v>
      </c>
      <c r="J666" s="21">
        <v>0</v>
      </c>
    </row>
    <row r="667" spans="1:12" ht="36" customHeight="1">
      <c r="A667" s="6"/>
      <c r="B667" s="6">
        <v>743</v>
      </c>
      <c r="C667" s="6" t="s">
        <v>810</v>
      </c>
      <c r="D667" s="6" t="s">
        <v>907</v>
      </c>
      <c r="E667" s="7" t="s">
        <v>801</v>
      </c>
      <c r="F667" s="6"/>
      <c r="G667" s="5" t="s">
        <v>802</v>
      </c>
      <c r="H667" s="21">
        <f>H668</f>
        <v>500</v>
      </c>
      <c r="I667" s="21">
        <f t="shared" ref="I667:J669" si="60">I668</f>
        <v>0</v>
      </c>
      <c r="J667" s="21">
        <f t="shared" si="60"/>
        <v>0</v>
      </c>
    </row>
    <row r="668" spans="1:12" ht="85.9" customHeight="1">
      <c r="A668" s="6"/>
      <c r="B668" s="6">
        <v>743</v>
      </c>
      <c r="C668" s="6" t="s">
        <v>810</v>
      </c>
      <c r="D668" s="6" t="s">
        <v>907</v>
      </c>
      <c r="E668" s="7" t="s">
        <v>695</v>
      </c>
      <c r="F668" s="25"/>
      <c r="G668" s="26" t="s">
        <v>697</v>
      </c>
      <c r="H668" s="21">
        <f>H669</f>
        <v>500</v>
      </c>
      <c r="I668" s="21">
        <f t="shared" si="60"/>
        <v>0</v>
      </c>
      <c r="J668" s="21">
        <f t="shared" si="60"/>
        <v>0</v>
      </c>
    </row>
    <row r="669" spans="1:12" ht="60" customHeight="1">
      <c r="A669" s="6"/>
      <c r="B669" s="6">
        <v>743</v>
      </c>
      <c r="C669" s="6" t="s">
        <v>810</v>
      </c>
      <c r="D669" s="6" t="s">
        <v>907</v>
      </c>
      <c r="E669" s="102" t="s">
        <v>364</v>
      </c>
      <c r="F669" s="25"/>
      <c r="G669" s="26" t="s">
        <v>694</v>
      </c>
      <c r="H669" s="21">
        <f>H670</f>
        <v>500</v>
      </c>
      <c r="I669" s="21">
        <f t="shared" si="60"/>
        <v>0</v>
      </c>
      <c r="J669" s="21">
        <f t="shared" si="60"/>
        <v>0</v>
      </c>
    </row>
    <row r="670" spans="1:12" ht="48" customHeight="1">
      <c r="A670" s="6"/>
      <c r="B670" s="6">
        <v>743</v>
      </c>
      <c r="C670" s="6" t="s">
        <v>810</v>
      </c>
      <c r="D670" s="6" t="s">
        <v>907</v>
      </c>
      <c r="E670" s="102" t="s">
        <v>364</v>
      </c>
      <c r="F670" s="23" t="s">
        <v>807</v>
      </c>
      <c r="G670" s="24" t="s">
        <v>808</v>
      </c>
      <c r="H670" s="21">
        <v>500</v>
      </c>
      <c r="I670" s="21">
        <v>0</v>
      </c>
      <c r="J670" s="21">
        <v>0</v>
      </c>
    </row>
    <row r="671" spans="1:12" ht="24" customHeight="1">
      <c r="A671" s="6"/>
      <c r="B671" s="6">
        <v>743</v>
      </c>
      <c r="C671" s="44" t="s">
        <v>816</v>
      </c>
      <c r="D671" s="44" t="s">
        <v>787</v>
      </c>
      <c r="E671" s="44"/>
      <c r="F671" s="45"/>
      <c r="G671" s="46" t="s">
        <v>36</v>
      </c>
      <c r="H671" s="12">
        <f>H672</f>
        <v>373617.20500000002</v>
      </c>
      <c r="I671" s="12">
        <f>I672</f>
        <v>290118.92600000004</v>
      </c>
      <c r="J671" s="12">
        <f>J672</f>
        <v>272136.69400000002</v>
      </c>
      <c r="K671" s="12">
        <f>K672</f>
        <v>0</v>
      </c>
      <c r="L671" s="12">
        <f>L672</f>
        <v>0</v>
      </c>
    </row>
    <row r="672" spans="1:12" ht="12" customHeight="1">
      <c r="A672" s="6"/>
      <c r="B672" s="6">
        <v>743</v>
      </c>
      <c r="C672" s="14" t="s">
        <v>816</v>
      </c>
      <c r="D672" s="14" t="s">
        <v>805</v>
      </c>
      <c r="E672" s="51"/>
      <c r="F672" s="27"/>
      <c r="G672" s="16" t="s">
        <v>76</v>
      </c>
      <c r="H672" s="17">
        <f>H673+H763</f>
        <v>373617.20500000002</v>
      </c>
      <c r="I672" s="17">
        <f>I673+I763</f>
        <v>290118.92600000004</v>
      </c>
      <c r="J672" s="17">
        <f>J673+J763</f>
        <v>272136.69400000002</v>
      </c>
    </row>
    <row r="673" spans="1:12" ht="59.45" customHeight="1">
      <c r="A673" s="6"/>
      <c r="B673" s="6">
        <v>743</v>
      </c>
      <c r="C673" s="15" t="s">
        <v>816</v>
      </c>
      <c r="D673" s="15" t="s">
        <v>805</v>
      </c>
      <c r="E673" s="38" t="s">
        <v>858</v>
      </c>
      <c r="F673" s="18"/>
      <c r="G673" s="19" t="s">
        <v>859</v>
      </c>
      <c r="H673" s="20">
        <f>H674+H740+H756</f>
        <v>372617.20500000002</v>
      </c>
      <c r="I673" s="20">
        <f>I674+I740+I756</f>
        <v>290118.92600000004</v>
      </c>
      <c r="J673" s="20">
        <f>J674+J740+J756</f>
        <v>272136.69400000002</v>
      </c>
    </row>
    <row r="674" spans="1:12" ht="60" customHeight="1">
      <c r="A674" s="6"/>
      <c r="B674" s="6">
        <v>743</v>
      </c>
      <c r="C674" s="7" t="s">
        <v>816</v>
      </c>
      <c r="D674" s="7" t="s">
        <v>805</v>
      </c>
      <c r="E674" s="34" t="s">
        <v>83</v>
      </c>
      <c r="F674" s="6"/>
      <c r="G674" s="5" t="s">
        <v>84</v>
      </c>
      <c r="H674" s="53">
        <f>H675+H690+H701+H705</f>
        <v>248963.67300000001</v>
      </c>
      <c r="I674" s="53">
        <f>I675+I690+I701+I705</f>
        <v>207040.21400000001</v>
      </c>
      <c r="J674" s="53">
        <f>J675+J690+J701+J705</f>
        <v>191301.21400000001</v>
      </c>
    </row>
    <row r="675" spans="1:12" ht="37.15" customHeight="1">
      <c r="A675" s="6"/>
      <c r="B675" s="6">
        <v>743</v>
      </c>
      <c r="C675" s="7" t="s">
        <v>816</v>
      </c>
      <c r="D675" s="7" t="s">
        <v>805</v>
      </c>
      <c r="E675" s="56" t="s">
        <v>85</v>
      </c>
      <c r="F675" s="174"/>
      <c r="G675" s="202" t="s">
        <v>86</v>
      </c>
      <c r="H675" s="53">
        <f>H676+H679+H681+H685+H687+H683</f>
        <v>136804.42300000001</v>
      </c>
      <c r="I675" s="53">
        <f>I676+I679+I681+I685+I687+I683</f>
        <v>109850.315</v>
      </c>
      <c r="J675" s="53">
        <f>J676+J679+J681+J685+J687+J683</f>
        <v>109850.315</v>
      </c>
      <c r="K675" s="53">
        <f>K676+K679+K681+K685+K687</f>
        <v>0</v>
      </c>
      <c r="L675" s="53">
        <f>L676+L679+L681+L685+L687</f>
        <v>0</v>
      </c>
    </row>
    <row r="676" spans="1:12" ht="36.6" customHeight="1">
      <c r="A676" s="6"/>
      <c r="B676" s="6">
        <v>743</v>
      </c>
      <c r="C676" s="7" t="s">
        <v>816</v>
      </c>
      <c r="D676" s="57" t="s">
        <v>805</v>
      </c>
      <c r="E676" s="40" t="s">
        <v>87</v>
      </c>
      <c r="F676" s="6"/>
      <c r="G676" s="31" t="s">
        <v>88</v>
      </c>
      <c r="H676" s="58">
        <f>H677+H678</f>
        <v>52166.264000000003</v>
      </c>
      <c r="I676" s="58">
        <f>I677+I678</f>
        <v>38982.146999999997</v>
      </c>
      <c r="J676" s="58">
        <f>J677+J678</f>
        <v>38982.146999999997</v>
      </c>
    </row>
    <row r="677" spans="1:12" ht="48" customHeight="1">
      <c r="A677" s="6"/>
      <c r="B677" s="6">
        <v>743</v>
      </c>
      <c r="C677" s="7" t="s">
        <v>816</v>
      </c>
      <c r="D677" s="57" t="s">
        <v>805</v>
      </c>
      <c r="E677" s="40" t="s">
        <v>87</v>
      </c>
      <c r="F677" s="23" t="s">
        <v>807</v>
      </c>
      <c r="G677" s="24" t="s">
        <v>808</v>
      </c>
      <c r="H677" s="58">
        <v>43464.196000000004</v>
      </c>
      <c r="I677" s="58">
        <v>30280.079000000002</v>
      </c>
      <c r="J677" s="58">
        <v>30280.079000000002</v>
      </c>
    </row>
    <row r="678" spans="1:12" ht="60" customHeight="1">
      <c r="A678" s="6"/>
      <c r="B678" s="6">
        <v>743</v>
      </c>
      <c r="C678" s="7" t="s">
        <v>816</v>
      </c>
      <c r="D678" s="57" t="s">
        <v>805</v>
      </c>
      <c r="E678" s="40" t="s">
        <v>87</v>
      </c>
      <c r="F678" s="37" t="s">
        <v>846</v>
      </c>
      <c r="G678" s="24" t="s">
        <v>847</v>
      </c>
      <c r="H678" s="58">
        <v>8702.0679999999993</v>
      </c>
      <c r="I678" s="58">
        <v>8702.0679999999993</v>
      </c>
      <c r="J678" s="58">
        <v>8702.0679999999993</v>
      </c>
    </row>
    <row r="679" spans="1:12" ht="34.9" customHeight="1">
      <c r="A679" s="6"/>
      <c r="B679" s="6">
        <v>743</v>
      </c>
      <c r="C679" s="7" t="s">
        <v>816</v>
      </c>
      <c r="D679" s="57" t="s">
        <v>805</v>
      </c>
      <c r="E679" s="40" t="s">
        <v>89</v>
      </c>
      <c r="F679" s="23"/>
      <c r="G679" s="31" t="s">
        <v>90</v>
      </c>
      <c r="H679" s="58">
        <f>H680</f>
        <v>59205.141000000003</v>
      </c>
      <c r="I679" s="58">
        <f>I680</f>
        <v>59205.141000000003</v>
      </c>
      <c r="J679" s="58">
        <f>J680</f>
        <v>59205.141000000003</v>
      </c>
    </row>
    <row r="680" spans="1:12" ht="60" customHeight="1">
      <c r="A680" s="6"/>
      <c r="B680" s="6">
        <v>743</v>
      </c>
      <c r="C680" s="7" t="s">
        <v>816</v>
      </c>
      <c r="D680" s="57" t="s">
        <v>805</v>
      </c>
      <c r="E680" s="40" t="s">
        <v>89</v>
      </c>
      <c r="F680" s="37" t="s">
        <v>846</v>
      </c>
      <c r="G680" s="24" t="s">
        <v>847</v>
      </c>
      <c r="H680" s="58">
        <v>59205.141000000003</v>
      </c>
      <c r="I680" s="58">
        <v>59205.141000000003</v>
      </c>
      <c r="J680" s="58">
        <v>59205.141000000003</v>
      </c>
    </row>
    <row r="681" spans="1:12" ht="26.45" customHeight="1">
      <c r="A681" s="6"/>
      <c r="B681" s="6">
        <v>743</v>
      </c>
      <c r="C681" s="7" t="s">
        <v>816</v>
      </c>
      <c r="D681" s="57" t="s">
        <v>805</v>
      </c>
      <c r="E681" s="40" t="s">
        <v>91</v>
      </c>
      <c r="F681" s="6"/>
      <c r="G681" s="31" t="s">
        <v>92</v>
      </c>
      <c r="H681" s="58">
        <f>H682</f>
        <v>6876.518</v>
      </c>
      <c r="I681" s="58">
        <f>I682</f>
        <v>2135.8980000000001</v>
      </c>
      <c r="J681" s="58">
        <f>J682</f>
        <v>2135.8980000000001</v>
      </c>
    </row>
    <row r="682" spans="1:12" ht="48" customHeight="1">
      <c r="A682" s="6"/>
      <c r="B682" s="6">
        <v>743</v>
      </c>
      <c r="C682" s="7" t="s">
        <v>816</v>
      </c>
      <c r="D682" s="57" t="s">
        <v>805</v>
      </c>
      <c r="E682" s="40" t="s">
        <v>91</v>
      </c>
      <c r="F682" s="23" t="s">
        <v>807</v>
      </c>
      <c r="G682" s="24" t="s">
        <v>808</v>
      </c>
      <c r="H682" s="58">
        <v>6876.518</v>
      </c>
      <c r="I682" s="58">
        <v>2135.8980000000001</v>
      </c>
      <c r="J682" s="58">
        <v>2135.8980000000001</v>
      </c>
    </row>
    <row r="683" spans="1:12" ht="36" customHeight="1">
      <c r="A683" s="6"/>
      <c r="B683" s="6">
        <v>743</v>
      </c>
      <c r="C683" s="7" t="s">
        <v>816</v>
      </c>
      <c r="D683" s="57" t="s">
        <v>805</v>
      </c>
      <c r="E683" s="40" t="s">
        <v>311</v>
      </c>
      <c r="F683" s="23"/>
      <c r="G683" s="24" t="s">
        <v>312</v>
      </c>
      <c r="H683" s="58">
        <f>H684</f>
        <v>6962.0910000000003</v>
      </c>
      <c r="I683" s="58">
        <f>I684</f>
        <v>0</v>
      </c>
      <c r="J683" s="58">
        <f>J684</f>
        <v>0</v>
      </c>
    </row>
    <row r="684" spans="1:12" ht="60" customHeight="1">
      <c r="A684" s="6"/>
      <c r="B684" s="6">
        <v>743</v>
      </c>
      <c r="C684" s="7" t="s">
        <v>816</v>
      </c>
      <c r="D684" s="57" t="s">
        <v>805</v>
      </c>
      <c r="E684" s="40" t="s">
        <v>311</v>
      </c>
      <c r="F684" s="37" t="s">
        <v>846</v>
      </c>
      <c r="G684" s="24" t="s">
        <v>847</v>
      </c>
      <c r="H684" s="58">
        <v>6962.0910000000003</v>
      </c>
      <c r="I684" s="58">
        <v>0</v>
      </c>
      <c r="J684" s="58">
        <v>0</v>
      </c>
    </row>
    <row r="685" spans="1:12" ht="27" customHeight="1">
      <c r="A685" s="6"/>
      <c r="B685" s="6">
        <v>743</v>
      </c>
      <c r="C685" s="7" t="s">
        <v>816</v>
      </c>
      <c r="D685" s="57" t="s">
        <v>805</v>
      </c>
      <c r="E685" s="40" t="s">
        <v>705</v>
      </c>
      <c r="F685" s="23"/>
      <c r="G685" s="31" t="s">
        <v>706</v>
      </c>
      <c r="H685" s="32">
        <f>H686</f>
        <v>9527.1290000000008</v>
      </c>
      <c r="I685" s="32">
        <f>I686</f>
        <v>9527.1290000000008</v>
      </c>
      <c r="J685" s="32">
        <f>J686</f>
        <v>9527.1290000000008</v>
      </c>
    </row>
    <row r="686" spans="1:12" ht="60" customHeight="1">
      <c r="A686" s="6"/>
      <c r="B686" s="6">
        <v>743</v>
      </c>
      <c r="C686" s="7" t="s">
        <v>816</v>
      </c>
      <c r="D686" s="57" t="s">
        <v>805</v>
      </c>
      <c r="E686" s="40" t="s">
        <v>705</v>
      </c>
      <c r="F686" s="37" t="s">
        <v>846</v>
      </c>
      <c r="G686" s="24" t="s">
        <v>847</v>
      </c>
      <c r="H686" s="32">
        <v>9527.1290000000008</v>
      </c>
      <c r="I686" s="32">
        <v>9527.1290000000008</v>
      </c>
      <c r="J686" s="32">
        <v>9527.1290000000008</v>
      </c>
    </row>
    <row r="687" spans="1:12" ht="24" customHeight="1">
      <c r="A687" s="6"/>
      <c r="B687" s="6">
        <v>743</v>
      </c>
      <c r="C687" s="7" t="s">
        <v>816</v>
      </c>
      <c r="D687" s="57" t="s">
        <v>805</v>
      </c>
      <c r="E687" s="40" t="s">
        <v>707</v>
      </c>
      <c r="F687" s="6"/>
      <c r="G687" s="31" t="s">
        <v>915</v>
      </c>
      <c r="H687" s="32">
        <f>H688+H689</f>
        <v>2067.2799999999997</v>
      </c>
      <c r="I687" s="32">
        <f>I688+I689</f>
        <v>0</v>
      </c>
      <c r="J687" s="32">
        <f>J688+J689</f>
        <v>0</v>
      </c>
    </row>
    <row r="688" spans="1:12" ht="48" customHeight="1">
      <c r="A688" s="6"/>
      <c r="B688" s="6">
        <v>743</v>
      </c>
      <c r="C688" s="7" t="s">
        <v>816</v>
      </c>
      <c r="D688" s="57" t="s">
        <v>805</v>
      </c>
      <c r="E688" s="40" t="s">
        <v>707</v>
      </c>
      <c r="F688" s="23" t="s">
        <v>807</v>
      </c>
      <c r="G688" s="24" t="s">
        <v>808</v>
      </c>
      <c r="H688" s="32">
        <v>1414.8</v>
      </c>
      <c r="I688" s="32">
        <v>0</v>
      </c>
      <c r="J688" s="32">
        <v>0</v>
      </c>
    </row>
    <row r="689" spans="1:10" ht="60" customHeight="1">
      <c r="A689" s="6"/>
      <c r="B689" s="6">
        <v>743</v>
      </c>
      <c r="C689" s="7" t="s">
        <v>816</v>
      </c>
      <c r="D689" s="57" t="s">
        <v>805</v>
      </c>
      <c r="E689" s="40" t="s">
        <v>707</v>
      </c>
      <c r="F689" s="37" t="s">
        <v>846</v>
      </c>
      <c r="G689" s="24" t="s">
        <v>847</v>
      </c>
      <c r="H689" s="32">
        <v>652.48</v>
      </c>
      <c r="I689" s="32">
        <v>0</v>
      </c>
      <c r="J689" s="32">
        <v>0</v>
      </c>
    </row>
    <row r="690" spans="1:10" ht="48" customHeight="1">
      <c r="A690" s="6"/>
      <c r="B690" s="6">
        <v>743</v>
      </c>
      <c r="C690" s="7" t="s">
        <v>816</v>
      </c>
      <c r="D690" s="57" t="s">
        <v>805</v>
      </c>
      <c r="E690" s="59" t="s">
        <v>93</v>
      </c>
      <c r="F690" s="60"/>
      <c r="G690" s="31" t="s">
        <v>94</v>
      </c>
      <c r="H690" s="58">
        <f>H691+H693+H696+H698</f>
        <v>35159.258000000002</v>
      </c>
      <c r="I690" s="58">
        <f>I691+I693+I696+I698</f>
        <v>31279.347999999998</v>
      </c>
      <c r="J690" s="58">
        <f>J691+J693+J696+J698</f>
        <v>14540.348</v>
      </c>
    </row>
    <row r="691" spans="1:10" ht="36" customHeight="1">
      <c r="A691" s="6"/>
      <c r="B691" s="6">
        <v>743</v>
      </c>
      <c r="C691" s="7" t="s">
        <v>816</v>
      </c>
      <c r="D691" s="57" t="s">
        <v>805</v>
      </c>
      <c r="E691" s="59" t="s">
        <v>95</v>
      </c>
      <c r="F691" s="60"/>
      <c r="G691" s="31" t="s">
        <v>96</v>
      </c>
      <c r="H691" s="58">
        <f>H692</f>
        <v>1401</v>
      </c>
      <c r="I691" s="58">
        <f>I692</f>
        <v>1401</v>
      </c>
      <c r="J691" s="58">
        <f>J692</f>
        <v>1401</v>
      </c>
    </row>
    <row r="692" spans="1:10" ht="48" customHeight="1">
      <c r="A692" s="6"/>
      <c r="B692" s="6">
        <v>743</v>
      </c>
      <c r="C692" s="7" t="s">
        <v>816</v>
      </c>
      <c r="D692" s="57" t="s">
        <v>805</v>
      </c>
      <c r="E692" s="59" t="s">
        <v>95</v>
      </c>
      <c r="F692" s="23" t="s">
        <v>807</v>
      </c>
      <c r="G692" s="24" t="s">
        <v>808</v>
      </c>
      <c r="H692" s="58">
        <v>1401</v>
      </c>
      <c r="I692" s="58">
        <v>1401</v>
      </c>
      <c r="J692" s="58">
        <v>1401</v>
      </c>
    </row>
    <row r="693" spans="1:10" ht="27.6" customHeight="1">
      <c r="A693" s="6"/>
      <c r="B693" s="6">
        <v>743</v>
      </c>
      <c r="C693" s="7" t="s">
        <v>816</v>
      </c>
      <c r="D693" s="57" t="s">
        <v>805</v>
      </c>
      <c r="E693" s="59" t="s">
        <v>97</v>
      </c>
      <c r="F693" s="60"/>
      <c r="G693" s="31" t="s">
        <v>98</v>
      </c>
      <c r="H693" s="58">
        <f>H694+H695</f>
        <v>22136.79</v>
      </c>
      <c r="I693" s="58">
        <f>I694+I695</f>
        <v>22145.79</v>
      </c>
      <c r="J693" s="58">
        <f>J694+J695</f>
        <v>5406.79</v>
      </c>
    </row>
    <row r="694" spans="1:10" ht="48" customHeight="1">
      <c r="A694" s="6"/>
      <c r="B694" s="6">
        <v>743</v>
      </c>
      <c r="C694" s="7" t="s">
        <v>816</v>
      </c>
      <c r="D694" s="57" t="s">
        <v>805</v>
      </c>
      <c r="E694" s="59" t="s">
        <v>97</v>
      </c>
      <c r="F694" s="23" t="s">
        <v>807</v>
      </c>
      <c r="G694" s="24" t="s">
        <v>808</v>
      </c>
      <c r="H694" s="58">
        <v>21659.685000000001</v>
      </c>
      <c r="I694" s="58">
        <v>22145.79</v>
      </c>
      <c r="J694" s="58">
        <v>5406.79</v>
      </c>
    </row>
    <row r="695" spans="1:10" ht="60" customHeight="1">
      <c r="A695" s="6"/>
      <c r="B695" s="6">
        <v>743</v>
      </c>
      <c r="C695" s="7" t="s">
        <v>816</v>
      </c>
      <c r="D695" s="57" t="s">
        <v>805</v>
      </c>
      <c r="E695" s="59" t="s">
        <v>97</v>
      </c>
      <c r="F695" s="6">
        <v>600</v>
      </c>
      <c r="G695" s="24" t="s">
        <v>847</v>
      </c>
      <c r="H695" s="58">
        <v>477.10500000000002</v>
      </c>
      <c r="I695" s="58">
        <v>0</v>
      </c>
      <c r="J695" s="58">
        <v>0</v>
      </c>
    </row>
    <row r="696" spans="1:10" ht="48" customHeight="1">
      <c r="A696" s="6"/>
      <c r="B696" s="6">
        <v>743</v>
      </c>
      <c r="C696" s="7" t="s">
        <v>816</v>
      </c>
      <c r="D696" s="57" t="s">
        <v>805</v>
      </c>
      <c r="E696" s="59" t="s">
        <v>99</v>
      </c>
      <c r="F696" s="60"/>
      <c r="G696" s="31" t="s">
        <v>100</v>
      </c>
      <c r="H696" s="58">
        <f>H697</f>
        <v>11059.547</v>
      </c>
      <c r="I696" s="58">
        <f>I697</f>
        <v>7170.6369999999997</v>
      </c>
      <c r="J696" s="58">
        <f>J697</f>
        <v>7170.6369999999997</v>
      </c>
    </row>
    <row r="697" spans="1:10" ht="48" customHeight="1">
      <c r="A697" s="6"/>
      <c r="B697" s="6">
        <v>743</v>
      </c>
      <c r="C697" s="7" t="s">
        <v>816</v>
      </c>
      <c r="D697" s="57" t="s">
        <v>805</v>
      </c>
      <c r="E697" s="59" t="s">
        <v>99</v>
      </c>
      <c r="F697" s="23" t="s">
        <v>807</v>
      </c>
      <c r="G697" s="24" t="s">
        <v>808</v>
      </c>
      <c r="H697" s="58">
        <v>11059.547</v>
      </c>
      <c r="I697" s="58">
        <v>7170.6369999999997</v>
      </c>
      <c r="J697" s="58">
        <v>7170.6369999999997</v>
      </c>
    </row>
    <row r="698" spans="1:10" ht="36" customHeight="1">
      <c r="A698" s="6"/>
      <c r="B698" s="6">
        <v>743</v>
      </c>
      <c r="C698" s="7" t="s">
        <v>816</v>
      </c>
      <c r="D698" s="57" t="s">
        <v>805</v>
      </c>
      <c r="E698" s="59" t="s">
        <v>101</v>
      </c>
      <c r="F698" s="60"/>
      <c r="G698" s="31" t="s">
        <v>102</v>
      </c>
      <c r="H698" s="58">
        <f>H699+H700</f>
        <v>561.92100000000005</v>
      </c>
      <c r="I698" s="58">
        <f>I699+I700</f>
        <v>561.92100000000005</v>
      </c>
      <c r="J698" s="58">
        <f>J699+J700</f>
        <v>561.92100000000005</v>
      </c>
    </row>
    <row r="699" spans="1:10" ht="36" customHeight="1">
      <c r="A699" s="6"/>
      <c r="B699" s="6">
        <v>743</v>
      </c>
      <c r="C699" s="7" t="s">
        <v>816</v>
      </c>
      <c r="D699" s="57" t="s">
        <v>805</v>
      </c>
      <c r="E699" s="59" t="s">
        <v>101</v>
      </c>
      <c r="F699" s="23" t="s">
        <v>807</v>
      </c>
      <c r="G699" s="24" t="s">
        <v>808</v>
      </c>
      <c r="H699" s="58">
        <v>331.92099999999999</v>
      </c>
      <c r="I699" s="58">
        <v>331.92099999999999</v>
      </c>
      <c r="J699" s="58">
        <v>331.92099999999999</v>
      </c>
    </row>
    <row r="700" spans="1:10" ht="36" customHeight="1">
      <c r="A700" s="6"/>
      <c r="B700" s="6">
        <v>743</v>
      </c>
      <c r="C700" s="7" t="s">
        <v>816</v>
      </c>
      <c r="D700" s="57" t="s">
        <v>805</v>
      </c>
      <c r="E700" s="59" t="s">
        <v>101</v>
      </c>
      <c r="F700" s="6">
        <v>600</v>
      </c>
      <c r="G700" s="24" t="s">
        <v>847</v>
      </c>
      <c r="H700" s="58">
        <v>230</v>
      </c>
      <c r="I700" s="58">
        <v>230</v>
      </c>
      <c r="J700" s="58">
        <v>230</v>
      </c>
    </row>
    <row r="701" spans="1:10" ht="84" customHeight="1">
      <c r="A701" s="6"/>
      <c r="B701" s="6">
        <v>743</v>
      </c>
      <c r="C701" s="7" t="s">
        <v>816</v>
      </c>
      <c r="D701" s="57" t="s">
        <v>805</v>
      </c>
      <c r="E701" s="59" t="s">
        <v>103</v>
      </c>
      <c r="F701" s="60"/>
      <c r="G701" s="31" t="s">
        <v>104</v>
      </c>
      <c r="H701" s="58">
        <f>H702</f>
        <v>51096.016000000003</v>
      </c>
      <c r="I701" s="58">
        <f>I702</f>
        <v>65910.551000000007</v>
      </c>
      <c r="J701" s="58">
        <f>J702</f>
        <v>66910.551000000007</v>
      </c>
    </row>
    <row r="702" spans="1:10" ht="48" customHeight="1">
      <c r="A702" s="6"/>
      <c r="B702" s="6">
        <v>743</v>
      </c>
      <c r="C702" s="7" t="s">
        <v>816</v>
      </c>
      <c r="D702" s="57" t="s">
        <v>805</v>
      </c>
      <c r="E702" s="59" t="s">
        <v>105</v>
      </c>
      <c r="F702" s="60"/>
      <c r="G702" s="31" t="s">
        <v>106</v>
      </c>
      <c r="H702" s="58">
        <f>H703+H704</f>
        <v>51096.016000000003</v>
      </c>
      <c r="I702" s="58">
        <f>I703+I704</f>
        <v>65910.551000000007</v>
      </c>
      <c r="J702" s="58">
        <f>J703+J704</f>
        <v>66910.551000000007</v>
      </c>
    </row>
    <row r="703" spans="1:10" ht="48" customHeight="1">
      <c r="A703" s="6"/>
      <c r="B703" s="6">
        <v>743</v>
      </c>
      <c r="C703" s="7" t="s">
        <v>816</v>
      </c>
      <c r="D703" s="57" t="s">
        <v>805</v>
      </c>
      <c r="E703" s="59" t="s">
        <v>105</v>
      </c>
      <c r="F703" s="23" t="s">
        <v>807</v>
      </c>
      <c r="G703" s="24" t="s">
        <v>808</v>
      </c>
      <c r="H703" s="58">
        <v>32919.639000000003</v>
      </c>
      <c r="I703" s="58">
        <v>45734.173999999999</v>
      </c>
      <c r="J703" s="58">
        <v>46734.173999999999</v>
      </c>
    </row>
    <row r="704" spans="1:10" ht="60" customHeight="1">
      <c r="A704" s="6"/>
      <c r="B704" s="6">
        <v>743</v>
      </c>
      <c r="C704" s="7" t="s">
        <v>816</v>
      </c>
      <c r="D704" s="57" t="s">
        <v>805</v>
      </c>
      <c r="E704" s="59" t="s">
        <v>105</v>
      </c>
      <c r="F704" s="6">
        <v>600</v>
      </c>
      <c r="G704" s="24" t="s">
        <v>847</v>
      </c>
      <c r="H704" s="58">
        <v>18176.377</v>
      </c>
      <c r="I704" s="58">
        <v>20176.377</v>
      </c>
      <c r="J704" s="58">
        <v>20176.377</v>
      </c>
    </row>
    <row r="705" spans="1:12" ht="48" customHeight="1">
      <c r="A705" s="6"/>
      <c r="B705" s="6">
        <v>743</v>
      </c>
      <c r="C705" s="7" t="s">
        <v>816</v>
      </c>
      <c r="D705" s="57" t="s">
        <v>805</v>
      </c>
      <c r="E705" s="59" t="s">
        <v>739</v>
      </c>
      <c r="F705" s="60"/>
      <c r="G705" s="5" t="s">
        <v>738</v>
      </c>
      <c r="H705" s="58">
        <f>H706+H708+H710+H712+H714+H716+H718+H720+H722+H724+H726+H728+H730+H732+H734+H736+H738</f>
        <v>25903.975999999999</v>
      </c>
      <c r="I705" s="58">
        <f>I706+I708+I710+I712+I714+I716+I718+I720+I722+I724+I726+I728+I730+I732+I734+I736+I738</f>
        <v>0</v>
      </c>
      <c r="J705" s="58">
        <f>J706+J708+J710+J712+J714+J716+J718+J720+J722+J724+J726+J728+J730+J732+J734+J736+J738</f>
        <v>0</v>
      </c>
    </row>
    <row r="706" spans="1:12" ht="60" customHeight="1">
      <c r="A706" s="6"/>
      <c r="B706" s="6">
        <v>743</v>
      </c>
      <c r="C706" s="7" t="s">
        <v>816</v>
      </c>
      <c r="D706" s="57" t="s">
        <v>805</v>
      </c>
      <c r="E706" s="7" t="s">
        <v>741</v>
      </c>
      <c r="F706" s="27"/>
      <c r="G706" s="5" t="s">
        <v>668</v>
      </c>
      <c r="H706" s="21">
        <f>H707</f>
        <v>10362.442999999999</v>
      </c>
      <c r="I706" s="21">
        <f>I707</f>
        <v>0</v>
      </c>
      <c r="J706" s="21">
        <f>J707</f>
        <v>0</v>
      </c>
    </row>
    <row r="707" spans="1:12" ht="48" customHeight="1">
      <c r="A707" s="6"/>
      <c r="B707" s="6">
        <v>743</v>
      </c>
      <c r="C707" s="7" t="s">
        <v>816</v>
      </c>
      <c r="D707" s="57" t="s">
        <v>805</v>
      </c>
      <c r="E707" s="7" t="s">
        <v>741</v>
      </c>
      <c r="F707" s="23" t="s">
        <v>807</v>
      </c>
      <c r="G707" s="24" t="s">
        <v>808</v>
      </c>
      <c r="H707" s="53">
        <v>10362.442999999999</v>
      </c>
      <c r="I707" s="54">
        <v>0</v>
      </c>
      <c r="J707" s="54">
        <v>0</v>
      </c>
    </row>
    <row r="708" spans="1:12" ht="96" customHeight="1">
      <c r="A708" s="6"/>
      <c r="B708" s="6">
        <v>743</v>
      </c>
      <c r="C708" s="7" t="s">
        <v>816</v>
      </c>
      <c r="D708" s="57" t="s">
        <v>805</v>
      </c>
      <c r="E708" s="68" t="s">
        <v>156</v>
      </c>
      <c r="F708" s="177"/>
      <c r="G708" s="24" t="s">
        <v>157</v>
      </c>
      <c r="H708" s="58">
        <f>H709</f>
        <v>480</v>
      </c>
      <c r="I708" s="58">
        <f>I709</f>
        <v>0</v>
      </c>
      <c r="J708" s="58">
        <f>J709</f>
        <v>0</v>
      </c>
    </row>
    <row r="709" spans="1:12" ht="48" customHeight="1">
      <c r="A709" s="6"/>
      <c r="B709" s="6">
        <v>743</v>
      </c>
      <c r="C709" s="7" t="s">
        <v>816</v>
      </c>
      <c r="D709" s="57" t="s">
        <v>805</v>
      </c>
      <c r="E709" s="68" t="s">
        <v>156</v>
      </c>
      <c r="F709" s="23" t="s">
        <v>807</v>
      </c>
      <c r="G709" s="24" t="s">
        <v>808</v>
      </c>
      <c r="H709" s="53">
        <v>480</v>
      </c>
      <c r="I709" s="54">
        <v>0</v>
      </c>
      <c r="J709" s="54">
        <v>0</v>
      </c>
    </row>
    <row r="710" spans="1:12" ht="96" customHeight="1">
      <c r="A710" s="6"/>
      <c r="B710" s="6">
        <v>743</v>
      </c>
      <c r="C710" s="7" t="s">
        <v>816</v>
      </c>
      <c r="D710" s="57" t="s">
        <v>805</v>
      </c>
      <c r="E710" s="68" t="s">
        <v>158</v>
      </c>
      <c r="F710" s="177"/>
      <c r="G710" s="24" t="s">
        <v>157</v>
      </c>
      <c r="H710" s="58">
        <f>H711</f>
        <v>2100.46</v>
      </c>
      <c r="I710" s="58">
        <f>I711</f>
        <v>0</v>
      </c>
      <c r="J710" s="58">
        <f>J711</f>
        <v>0</v>
      </c>
    </row>
    <row r="711" spans="1:12" ht="48" customHeight="1">
      <c r="A711" s="6"/>
      <c r="B711" s="6">
        <v>743</v>
      </c>
      <c r="C711" s="7" t="s">
        <v>816</v>
      </c>
      <c r="D711" s="57" t="s">
        <v>805</v>
      </c>
      <c r="E711" s="68" t="s">
        <v>158</v>
      </c>
      <c r="F711" s="23" t="s">
        <v>807</v>
      </c>
      <c r="G711" s="24" t="s">
        <v>808</v>
      </c>
      <c r="H711" s="53">
        <v>2100.46</v>
      </c>
      <c r="I711" s="54">
        <v>0</v>
      </c>
      <c r="J711" s="54">
        <v>0</v>
      </c>
    </row>
    <row r="712" spans="1:12" ht="96" customHeight="1">
      <c r="A712" s="6"/>
      <c r="B712" s="6">
        <v>743</v>
      </c>
      <c r="C712" s="7" t="s">
        <v>816</v>
      </c>
      <c r="D712" s="57" t="s">
        <v>805</v>
      </c>
      <c r="E712" s="68" t="s">
        <v>159</v>
      </c>
      <c r="F712" s="177"/>
      <c r="G712" s="24" t="s">
        <v>160</v>
      </c>
      <c r="H712" s="58">
        <f>H713</f>
        <v>932</v>
      </c>
      <c r="I712" s="58">
        <f>I713</f>
        <v>0</v>
      </c>
      <c r="J712" s="58">
        <f>J713</f>
        <v>0</v>
      </c>
    </row>
    <row r="713" spans="1:12" ht="48" customHeight="1">
      <c r="A713" s="6"/>
      <c r="B713" s="6">
        <v>743</v>
      </c>
      <c r="C713" s="7" t="s">
        <v>816</v>
      </c>
      <c r="D713" s="57" t="s">
        <v>805</v>
      </c>
      <c r="E713" s="68" t="s">
        <v>159</v>
      </c>
      <c r="F713" s="23" t="s">
        <v>807</v>
      </c>
      <c r="G713" s="24" t="s">
        <v>808</v>
      </c>
      <c r="H713" s="53">
        <v>932</v>
      </c>
      <c r="I713" s="54">
        <v>0</v>
      </c>
      <c r="J713" s="54">
        <v>0</v>
      </c>
    </row>
    <row r="714" spans="1:12" ht="108" customHeight="1">
      <c r="A714" s="6"/>
      <c r="B714" s="6">
        <v>743</v>
      </c>
      <c r="C714" s="7" t="s">
        <v>816</v>
      </c>
      <c r="D714" s="57" t="s">
        <v>805</v>
      </c>
      <c r="E714" s="68" t="s">
        <v>161</v>
      </c>
      <c r="F714" s="177"/>
      <c r="G714" s="24" t="s">
        <v>162</v>
      </c>
      <c r="H714" s="58">
        <f>H715</f>
        <v>57.491</v>
      </c>
      <c r="I714" s="58">
        <f>I715</f>
        <v>0</v>
      </c>
      <c r="J714" s="58">
        <f>J715</f>
        <v>0</v>
      </c>
    </row>
    <row r="715" spans="1:12" ht="48" customHeight="1">
      <c r="A715" s="6"/>
      <c r="B715" s="6">
        <v>743</v>
      </c>
      <c r="C715" s="7" t="s">
        <v>816</v>
      </c>
      <c r="D715" s="57" t="s">
        <v>805</v>
      </c>
      <c r="E715" s="68" t="s">
        <v>161</v>
      </c>
      <c r="F715" s="23" t="s">
        <v>807</v>
      </c>
      <c r="G715" s="24" t="s">
        <v>808</v>
      </c>
      <c r="H715" s="53">
        <v>57.491</v>
      </c>
      <c r="I715" s="54">
        <v>0</v>
      </c>
      <c r="J715" s="54">
        <v>0</v>
      </c>
    </row>
    <row r="716" spans="1:12" ht="96" customHeight="1">
      <c r="A716" s="6"/>
      <c r="B716" s="6">
        <v>743</v>
      </c>
      <c r="C716" s="7" t="s">
        <v>816</v>
      </c>
      <c r="D716" s="57" t="s">
        <v>805</v>
      </c>
      <c r="E716" s="68" t="s">
        <v>163</v>
      </c>
      <c r="F716" s="177"/>
      <c r="G716" s="24" t="s">
        <v>164</v>
      </c>
      <c r="H716" s="58">
        <f>H717</f>
        <v>1754.45</v>
      </c>
      <c r="I716" s="58">
        <f>I717</f>
        <v>0</v>
      </c>
      <c r="J716" s="58">
        <f>J717</f>
        <v>0</v>
      </c>
      <c r="K716" s="58">
        <f>K717</f>
        <v>0</v>
      </c>
      <c r="L716" s="58">
        <f>L717</f>
        <v>0</v>
      </c>
    </row>
    <row r="717" spans="1:12" ht="48" customHeight="1">
      <c r="A717" s="6"/>
      <c r="B717" s="6">
        <v>743</v>
      </c>
      <c r="C717" s="7" t="s">
        <v>816</v>
      </c>
      <c r="D717" s="57" t="s">
        <v>805</v>
      </c>
      <c r="E717" s="68" t="s">
        <v>163</v>
      </c>
      <c r="F717" s="23" t="s">
        <v>807</v>
      </c>
      <c r="G717" s="24" t="s">
        <v>808</v>
      </c>
      <c r="H717" s="53">
        <v>1754.45</v>
      </c>
      <c r="I717" s="54">
        <v>0</v>
      </c>
      <c r="J717" s="54">
        <v>0</v>
      </c>
    </row>
    <row r="718" spans="1:12" ht="120" customHeight="1">
      <c r="A718" s="6"/>
      <c r="B718" s="6">
        <v>743</v>
      </c>
      <c r="C718" s="7" t="s">
        <v>816</v>
      </c>
      <c r="D718" s="57" t="s">
        <v>805</v>
      </c>
      <c r="E718" s="68" t="s">
        <v>165</v>
      </c>
      <c r="F718" s="177"/>
      <c r="G718" s="24" t="s">
        <v>166</v>
      </c>
      <c r="H718" s="58">
        <f>H719</f>
        <v>200.02199999999999</v>
      </c>
      <c r="I718" s="58">
        <f>I719</f>
        <v>0</v>
      </c>
      <c r="J718" s="58">
        <f>J719</f>
        <v>0</v>
      </c>
    </row>
    <row r="719" spans="1:12" ht="48" customHeight="1">
      <c r="A719" s="6"/>
      <c r="B719" s="6">
        <v>743</v>
      </c>
      <c r="C719" s="7" t="s">
        <v>816</v>
      </c>
      <c r="D719" s="57" t="s">
        <v>805</v>
      </c>
      <c r="E719" s="68" t="s">
        <v>165</v>
      </c>
      <c r="F719" s="23" t="s">
        <v>807</v>
      </c>
      <c r="G719" s="24" t="s">
        <v>808</v>
      </c>
      <c r="H719" s="53">
        <v>200.02199999999999</v>
      </c>
      <c r="I719" s="54">
        <v>0</v>
      </c>
      <c r="J719" s="54">
        <v>0</v>
      </c>
    </row>
    <row r="720" spans="1:12" ht="108" customHeight="1">
      <c r="A720" s="6"/>
      <c r="B720" s="6">
        <v>743</v>
      </c>
      <c r="C720" s="7" t="s">
        <v>816</v>
      </c>
      <c r="D720" s="57" t="s">
        <v>805</v>
      </c>
      <c r="E720" s="68" t="s">
        <v>167</v>
      </c>
      <c r="F720" s="177"/>
      <c r="G720" s="24" t="s">
        <v>168</v>
      </c>
      <c r="H720" s="58">
        <f>H721</f>
        <v>580.26</v>
      </c>
      <c r="I720" s="58">
        <f>I721</f>
        <v>0</v>
      </c>
      <c r="J720" s="58">
        <f>J721</f>
        <v>0</v>
      </c>
    </row>
    <row r="721" spans="1:12" ht="48" customHeight="1">
      <c r="A721" s="6"/>
      <c r="B721" s="6">
        <v>743</v>
      </c>
      <c r="C721" s="7" t="s">
        <v>816</v>
      </c>
      <c r="D721" s="57" t="s">
        <v>805</v>
      </c>
      <c r="E721" s="68" t="s">
        <v>167</v>
      </c>
      <c r="F721" s="23" t="s">
        <v>807</v>
      </c>
      <c r="G721" s="24" t="s">
        <v>808</v>
      </c>
      <c r="H721" s="53">
        <v>580.26</v>
      </c>
      <c r="I721" s="54">
        <v>0</v>
      </c>
      <c r="J721" s="54">
        <v>0</v>
      </c>
    </row>
    <row r="722" spans="1:12" ht="120" customHeight="1">
      <c r="A722" s="6"/>
      <c r="B722" s="6">
        <v>743</v>
      </c>
      <c r="C722" s="7" t="s">
        <v>816</v>
      </c>
      <c r="D722" s="57" t="s">
        <v>805</v>
      </c>
      <c r="E722" s="68" t="s">
        <v>169</v>
      </c>
      <c r="F722" s="177"/>
      <c r="G722" s="24" t="s">
        <v>170</v>
      </c>
      <c r="H722" s="58">
        <f>H723</f>
        <v>170.9</v>
      </c>
      <c r="I722" s="58">
        <f>I723</f>
        <v>0</v>
      </c>
      <c r="J722" s="58">
        <f>J723</f>
        <v>0</v>
      </c>
      <c r="K722" s="58">
        <f>K723</f>
        <v>0</v>
      </c>
      <c r="L722" s="58">
        <f>L723</f>
        <v>0</v>
      </c>
    </row>
    <row r="723" spans="1:12" ht="48" customHeight="1">
      <c r="A723" s="6"/>
      <c r="B723" s="6">
        <v>743</v>
      </c>
      <c r="C723" s="7" t="s">
        <v>816</v>
      </c>
      <c r="D723" s="57" t="s">
        <v>805</v>
      </c>
      <c r="E723" s="68" t="s">
        <v>169</v>
      </c>
      <c r="F723" s="23" t="s">
        <v>807</v>
      </c>
      <c r="G723" s="24" t="s">
        <v>808</v>
      </c>
      <c r="H723" s="53">
        <v>170.9</v>
      </c>
      <c r="I723" s="54">
        <v>0</v>
      </c>
      <c r="J723" s="54">
        <v>0</v>
      </c>
    </row>
    <row r="724" spans="1:12" ht="120" customHeight="1">
      <c r="A724" s="6"/>
      <c r="B724" s="6">
        <v>743</v>
      </c>
      <c r="C724" s="7" t="s">
        <v>816</v>
      </c>
      <c r="D724" s="57" t="s">
        <v>805</v>
      </c>
      <c r="E724" s="68" t="s">
        <v>171</v>
      </c>
      <c r="F724" s="177"/>
      <c r="G724" s="24" t="s">
        <v>172</v>
      </c>
      <c r="H724" s="58">
        <f>H725</f>
        <v>679</v>
      </c>
      <c r="I724" s="58">
        <f>I725</f>
        <v>0</v>
      </c>
      <c r="J724" s="58">
        <f>J725</f>
        <v>0</v>
      </c>
    </row>
    <row r="725" spans="1:12" ht="48" customHeight="1">
      <c r="A725" s="6"/>
      <c r="B725" s="6">
        <v>743</v>
      </c>
      <c r="C725" s="7" t="s">
        <v>816</v>
      </c>
      <c r="D725" s="57" t="s">
        <v>805</v>
      </c>
      <c r="E725" s="68" t="s">
        <v>171</v>
      </c>
      <c r="F725" s="23" t="s">
        <v>807</v>
      </c>
      <c r="G725" s="24" t="s">
        <v>808</v>
      </c>
      <c r="H725" s="53">
        <v>679</v>
      </c>
      <c r="I725" s="54">
        <v>0</v>
      </c>
      <c r="J725" s="54">
        <v>0</v>
      </c>
    </row>
    <row r="726" spans="1:12" ht="106.9" customHeight="1">
      <c r="A726" s="6"/>
      <c r="B726" s="6">
        <v>743</v>
      </c>
      <c r="C726" s="7" t="s">
        <v>816</v>
      </c>
      <c r="D726" s="57" t="s">
        <v>805</v>
      </c>
      <c r="E726" s="68" t="s">
        <v>173</v>
      </c>
      <c r="F726" s="177"/>
      <c r="G726" s="24" t="s">
        <v>174</v>
      </c>
      <c r="H726" s="58">
        <f>H727</f>
        <v>705</v>
      </c>
      <c r="I726" s="58">
        <f>I727</f>
        <v>0</v>
      </c>
      <c r="J726" s="58">
        <f>J727</f>
        <v>0</v>
      </c>
    </row>
    <row r="727" spans="1:12" ht="48" customHeight="1">
      <c r="A727" s="6"/>
      <c r="B727" s="6">
        <v>743</v>
      </c>
      <c r="C727" s="7" t="s">
        <v>816</v>
      </c>
      <c r="D727" s="57" t="s">
        <v>805</v>
      </c>
      <c r="E727" s="68" t="s">
        <v>173</v>
      </c>
      <c r="F727" s="23" t="s">
        <v>807</v>
      </c>
      <c r="G727" s="24" t="s">
        <v>808</v>
      </c>
      <c r="H727" s="53">
        <v>705</v>
      </c>
      <c r="I727" s="54">
        <v>0</v>
      </c>
      <c r="J727" s="54">
        <v>0</v>
      </c>
    </row>
    <row r="728" spans="1:12" ht="94.9" customHeight="1">
      <c r="A728" s="6"/>
      <c r="B728" s="6">
        <v>743</v>
      </c>
      <c r="C728" s="7" t="s">
        <v>816</v>
      </c>
      <c r="D728" s="57" t="s">
        <v>805</v>
      </c>
      <c r="E728" s="68" t="s">
        <v>176</v>
      </c>
      <c r="F728" s="177"/>
      <c r="G728" s="24" t="s">
        <v>177</v>
      </c>
      <c r="H728" s="58">
        <f>H729</f>
        <v>1634.16</v>
      </c>
      <c r="I728" s="58">
        <f>I729</f>
        <v>0</v>
      </c>
      <c r="J728" s="58">
        <f>J729</f>
        <v>0</v>
      </c>
    </row>
    <row r="729" spans="1:12" ht="48" customHeight="1">
      <c r="A729" s="6"/>
      <c r="B729" s="6">
        <v>743</v>
      </c>
      <c r="C729" s="7" t="s">
        <v>816</v>
      </c>
      <c r="D729" s="57" t="s">
        <v>805</v>
      </c>
      <c r="E729" s="68" t="s">
        <v>176</v>
      </c>
      <c r="F729" s="23" t="s">
        <v>807</v>
      </c>
      <c r="G729" s="24" t="s">
        <v>808</v>
      </c>
      <c r="H729" s="53">
        <v>1634.16</v>
      </c>
      <c r="I729" s="54">
        <v>0</v>
      </c>
      <c r="J729" s="54">
        <v>0</v>
      </c>
    </row>
    <row r="730" spans="1:12" ht="144" customHeight="1">
      <c r="A730" s="6"/>
      <c r="B730" s="6">
        <v>743</v>
      </c>
      <c r="C730" s="7" t="s">
        <v>816</v>
      </c>
      <c r="D730" s="57" t="s">
        <v>805</v>
      </c>
      <c r="E730" s="68" t="s">
        <v>175</v>
      </c>
      <c r="F730" s="177"/>
      <c r="G730" s="24" t="s">
        <v>178</v>
      </c>
      <c r="H730" s="58">
        <f>H731</f>
        <v>1536.69</v>
      </c>
      <c r="I730" s="58">
        <f>I731</f>
        <v>0</v>
      </c>
      <c r="J730" s="58">
        <f>J731</f>
        <v>0</v>
      </c>
    </row>
    <row r="731" spans="1:12" ht="48" customHeight="1">
      <c r="A731" s="6"/>
      <c r="B731" s="6">
        <v>743</v>
      </c>
      <c r="C731" s="7" t="s">
        <v>816</v>
      </c>
      <c r="D731" s="57" t="s">
        <v>805</v>
      </c>
      <c r="E731" s="68" t="s">
        <v>175</v>
      </c>
      <c r="F731" s="23" t="s">
        <v>807</v>
      </c>
      <c r="G731" s="24" t="s">
        <v>808</v>
      </c>
      <c r="H731" s="53">
        <v>1536.69</v>
      </c>
      <c r="I731" s="54">
        <v>0</v>
      </c>
      <c r="J731" s="54">
        <v>0</v>
      </c>
    </row>
    <row r="732" spans="1:12" ht="120" customHeight="1">
      <c r="A732" s="6"/>
      <c r="B732" s="6">
        <v>743</v>
      </c>
      <c r="C732" s="7" t="s">
        <v>816</v>
      </c>
      <c r="D732" s="57" t="s">
        <v>805</v>
      </c>
      <c r="E732" s="68" t="s">
        <v>179</v>
      </c>
      <c r="F732" s="177"/>
      <c r="G732" s="24" t="s">
        <v>180</v>
      </c>
      <c r="H732" s="58">
        <f>H733</f>
        <v>3000</v>
      </c>
      <c r="I732" s="58">
        <f>I733</f>
        <v>0</v>
      </c>
      <c r="J732" s="58">
        <f>J733</f>
        <v>0</v>
      </c>
    </row>
    <row r="733" spans="1:12" ht="48" customHeight="1">
      <c r="A733" s="6"/>
      <c r="B733" s="6">
        <v>743</v>
      </c>
      <c r="C733" s="7" t="s">
        <v>816</v>
      </c>
      <c r="D733" s="57" t="s">
        <v>805</v>
      </c>
      <c r="E733" s="68" t="s">
        <v>179</v>
      </c>
      <c r="F733" s="23" t="s">
        <v>807</v>
      </c>
      <c r="G733" s="24" t="s">
        <v>808</v>
      </c>
      <c r="H733" s="53">
        <v>3000</v>
      </c>
      <c r="I733" s="54">
        <v>0</v>
      </c>
      <c r="J733" s="54">
        <v>0</v>
      </c>
    </row>
    <row r="734" spans="1:12" ht="105.6" customHeight="1">
      <c r="A734" s="6"/>
      <c r="B734" s="6">
        <v>743</v>
      </c>
      <c r="C734" s="7" t="s">
        <v>816</v>
      </c>
      <c r="D734" s="57" t="s">
        <v>805</v>
      </c>
      <c r="E734" s="68" t="s">
        <v>181</v>
      </c>
      <c r="F734" s="177"/>
      <c r="G734" s="24" t="s">
        <v>182</v>
      </c>
      <c r="H734" s="58">
        <f>H735</f>
        <v>291</v>
      </c>
      <c r="I734" s="58">
        <f>I735</f>
        <v>0</v>
      </c>
      <c r="J734" s="58">
        <f>J735</f>
        <v>0</v>
      </c>
      <c r="K734" s="58">
        <f>K735</f>
        <v>0</v>
      </c>
      <c r="L734" s="58">
        <f>L735</f>
        <v>0</v>
      </c>
    </row>
    <row r="735" spans="1:12" ht="48" customHeight="1">
      <c r="A735" s="6"/>
      <c r="B735" s="6">
        <v>743</v>
      </c>
      <c r="C735" s="7" t="s">
        <v>816</v>
      </c>
      <c r="D735" s="57" t="s">
        <v>805</v>
      </c>
      <c r="E735" s="68" t="s">
        <v>181</v>
      </c>
      <c r="F735" s="23" t="s">
        <v>807</v>
      </c>
      <c r="G735" s="24" t="s">
        <v>808</v>
      </c>
      <c r="H735" s="53">
        <v>291</v>
      </c>
      <c r="I735" s="54">
        <v>0</v>
      </c>
      <c r="J735" s="54">
        <v>0</v>
      </c>
    </row>
    <row r="736" spans="1:12" ht="108" customHeight="1">
      <c r="A736" s="6"/>
      <c r="B736" s="6">
        <v>743</v>
      </c>
      <c r="C736" s="7" t="s">
        <v>816</v>
      </c>
      <c r="D736" s="57" t="s">
        <v>805</v>
      </c>
      <c r="E736" s="68" t="s">
        <v>183</v>
      </c>
      <c r="F736" s="177"/>
      <c r="G736" s="24" t="s">
        <v>184</v>
      </c>
      <c r="H736" s="58">
        <f>H737</f>
        <v>1120.0999999999999</v>
      </c>
      <c r="I736" s="58">
        <f>I737</f>
        <v>0</v>
      </c>
      <c r="J736" s="58">
        <f>J737</f>
        <v>0</v>
      </c>
    </row>
    <row r="737" spans="1:12" ht="48" customHeight="1">
      <c r="A737" s="6"/>
      <c r="B737" s="6">
        <v>743</v>
      </c>
      <c r="C737" s="7" t="s">
        <v>816</v>
      </c>
      <c r="D737" s="57" t="s">
        <v>805</v>
      </c>
      <c r="E737" s="68" t="s">
        <v>183</v>
      </c>
      <c r="F737" s="23" t="s">
        <v>807</v>
      </c>
      <c r="G737" s="24" t="s">
        <v>808</v>
      </c>
      <c r="H737" s="58">
        <v>1120.0999999999999</v>
      </c>
      <c r="I737" s="178">
        <v>0</v>
      </c>
      <c r="J737" s="178">
        <v>0</v>
      </c>
    </row>
    <row r="738" spans="1:12" ht="120" customHeight="1">
      <c r="A738" s="6"/>
      <c r="B738" s="6">
        <v>743</v>
      </c>
      <c r="C738" s="7" t="s">
        <v>816</v>
      </c>
      <c r="D738" s="57" t="s">
        <v>805</v>
      </c>
      <c r="E738" s="68" t="s">
        <v>290</v>
      </c>
      <c r="F738" s="177"/>
      <c r="G738" s="24" t="s">
        <v>315</v>
      </c>
      <c r="H738" s="58">
        <f>H739</f>
        <v>300</v>
      </c>
      <c r="I738" s="58">
        <f>I739</f>
        <v>0</v>
      </c>
      <c r="J738" s="58">
        <f>J739</f>
        <v>0</v>
      </c>
    </row>
    <row r="739" spans="1:12" ht="48" customHeight="1">
      <c r="A739" s="6"/>
      <c r="B739" s="6">
        <v>743</v>
      </c>
      <c r="C739" s="7" t="s">
        <v>816</v>
      </c>
      <c r="D739" s="57" t="s">
        <v>805</v>
      </c>
      <c r="E739" s="68" t="s">
        <v>290</v>
      </c>
      <c r="F739" s="23" t="s">
        <v>807</v>
      </c>
      <c r="G739" s="24" t="s">
        <v>808</v>
      </c>
      <c r="H739" s="53">
        <v>300</v>
      </c>
      <c r="I739" s="54">
        <v>0</v>
      </c>
      <c r="J739" s="54">
        <v>0</v>
      </c>
    </row>
    <row r="740" spans="1:12" ht="60" customHeight="1">
      <c r="A740" s="6"/>
      <c r="B740" s="6">
        <v>743</v>
      </c>
      <c r="C740" s="7" t="s">
        <v>816</v>
      </c>
      <c r="D740" s="57" t="s">
        <v>805</v>
      </c>
      <c r="E740" s="59" t="s">
        <v>107</v>
      </c>
      <c r="F740" s="60"/>
      <c r="G740" s="31" t="s">
        <v>108</v>
      </c>
      <c r="H740" s="58">
        <f>H741+H751</f>
        <v>60268.707999999999</v>
      </c>
      <c r="I740" s="58">
        <f>I741+I751</f>
        <v>19865.038</v>
      </c>
      <c r="J740" s="58">
        <f>J741+J751</f>
        <v>17621.806</v>
      </c>
      <c r="K740" s="58" t="e">
        <f>K741+K745+K750+#REF!</f>
        <v>#REF!</v>
      </c>
      <c r="L740" s="58" t="e">
        <f>L741+L745+L750+#REF!</f>
        <v>#REF!</v>
      </c>
    </row>
    <row r="741" spans="1:12" ht="48" customHeight="1">
      <c r="A741" s="6"/>
      <c r="B741" s="6">
        <v>743</v>
      </c>
      <c r="C741" s="7" t="s">
        <v>816</v>
      </c>
      <c r="D741" s="57" t="s">
        <v>805</v>
      </c>
      <c r="E741" s="59" t="s">
        <v>109</v>
      </c>
      <c r="F741" s="60"/>
      <c r="G741" s="31" t="s">
        <v>110</v>
      </c>
      <c r="H741" s="58">
        <f>H742+H745+H747+H749</f>
        <v>21261.087</v>
      </c>
      <c r="I741" s="58">
        <f>I742+I745+I747+I749</f>
        <v>19865.038</v>
      </c>
      <c r="J741" s="58">
        <f>J742+J745+J747+J749</f>
        <v>17621.806</v>
      </c>
      <c r="K741" s="58" t="e">
        <f>K742+#REF!+#REF!+#REF!</f>
        <v>#REF!</v>
      </c>
      <c r="L741" s="58" t="e">
        <f>L742+#REF!+#REF!+#REF!</f>
        <v>#REF!</v>
      </c>
    </row>
    <row r="742" spans="1:12" ht="36" customHeight="1">
      <c r="A742" s="6"/>
      <c r="B742" s="6">
        <v>743</v>
      </c>
      <c r="C742" s="7" t="s">
        <v>816</v>
      </c>
      <c r="D742" s="57" t="s">
        <v>805</v>
      </c>
      <c r="E742" s="59" t="s">
        <v>111</v>
      </c>
      <c r="F742" s="60"/>
      <c r="G742" s="31" t="s">
        <v>112</v>
      </c>
      <c r="H742" s="58">
        <f>H743+H744</f>
        <v>11758.475</v>
      </c>
      <c r="I742" s="58">
        <f>I743+I744</f>
        <v>13621.806</v>
      </c>
      <c r="J742" s="58">
        <f>J743+J744</f>
        <v>17621.806</v>
      </c>
    </row>
    <row r="743" spans="1:12" ht="48" customHeight="1">
      <c r="A743" s="6"/>
      <c r="B743" s="6">
        <v>743</v>
      </c>
      <c r="C743" s="7" t="s">
        <v>816</v>
      </c>
      <c r="D743" s="57" t="s">
        <v>805</v>
      </c>
      <c r="E743" s="59" t="s">
        <v>111</v>
      </c>
      <c r="F743" s="23" t="s">
        <v>807</v>
      </c>
      <c r="G743" s="24" t="s">
        <v>808</v>
      </c>
      <c r="H743" s="58">
        <v>8242.2520000000004</v>
      </c>
      <c r="I743" s="58">
        <v>6105.5829999999996</v>
      </c>
      <c r="J743" s="58">
        <v>8105.5829999999996</v>
      </c>
    </row>
    <row r="744" spans="1:12" ht="60" customHeight="1">
      <c r="A744" s="6"/>
      <c r="B744" s="6">
        <v>743</v>
      </c>
      <c r="C744" s="7" t="s">
        <v>816</v>
      </c>
      <c r="D744" s="57" t="s">
        <v>805</v>
      </c>
      <c r="E744" s="59" t="s">
        <v>111</v>
      </c>
      <c r="F744" s="6">
        <v>600</v>
      </c>
      <c r="G744" s="24" t="s">
        <v>847</v>
      </c>
      <c r="H744" s="58">
        <v>3516.223</v>
      </c>
      <c r="I744" s="58">
        <v>7516.223</v>
      </c>
      <c r="J744" s="58">
        <v>9516.223</v>
      </c>
      <c r="K744" s="58" t="e">
        <f>#REF!</f>
        <v>#REF!</v>
      </c>
      <c r="L744" s="58" t="e">
        <f>#REF!</f>
        <v>#REF!</v>
      </c>
    </row>
    <row r="745" spans="1:12" ht="72">
      <c r="A745" s="6"/>
      <c r="B745" s="6">
        <v>743</v>
      </c>
      <c r="C745" s="7" t="s">
        <v>816</v>
      </c>
      <c r="D745" s="57" t="s">
        <v>805</v>
      </c>
      <c r="E745" s="59" t="s">
        <v>328</v>
      </c>
      <c r="F745" s="60"/>
      <c r="G745" s="202" t="s">
        <v>115</v>
      </c>
      <c r="H745" s="58">
        <f>H746</f>
        <v>3259.38</v>
      </c>
      <c r="I745" s="58">
        <f>I746</f>
        <v>0</v>
      </c>
      <c r="J745" s="58">
        <f>J746</f>
        <v>0</v>
      </c>
    </row>
    <row r="746" spans="1:12" ht="48">
      <c r="A746" s="6"/>
      <c r="B746" s="6">
        <v>743</v>
      </c>
      <c r="C746" s="7" t="s">
        <v>816</v>
      </c>
      <c r="D746" s="57" t="s">
        <v>805</v>
      </c>
      <c r="E746" s="59" t="s">
        <v>328</v>
      </c>
      <c r="F746" s="23" t="s">
        <v>807</v>
      </c>
      <c r="G746" s="24" t="s">
        <v>808</v>
      </c>
      <c r="H746" s="58">
        <v>3259.38</v>
      </c>
      <c r="I746" s="58">
        <v>0</v>
      </c>
      <c r="J746" s="58">
        <v>0</v>
      </c>
    </row>
    <row r="747" spans="1:12" ht="36.6" customHeight="1">
      <c r="A747" s="6"/>
      <c r="B747" s="6">
        <v>743</v>
      </c>
      <c r="C747" s="7" t="s">
        <v>816</v>
      </c>
      <c r="D747" s="57" t="s">
        <v>805</v>
      </c>
      <c r="E747" s="59" t="s">
        <v>329</v>
      </c>
      <c r="F747" s="60"/>
      <c r="G747" s="202" t="s">
        <v>113</v>
      </c>
      <c r="H747" s="58">
        <f>H748</f>
        <v>6180.8</v>
      </c>
      <c r="I747" s="58">
        <f>I748</f>
        <v>6180.8</v>
      </c>
      <c r="J747" s="58">
        <f>J748</f>
        <v>0</v>
      </c>
    </row>
    <row r="748" spans="1:12" ht="48" customHeight="1">
      <c r="A748" s="6"/>
      <c r="B748" s="6">
        <v>743</v>
      </c>
      <c r="C748" s="7" t="s">
        <v>816</v>
      </c>
      <c r="D748" s="57" t="s">
        <v>805</v>
      </c>
      <c r="E748" s="59" t="s">
        <v>329</v>
      </c>
      <c r="F748" s="23" t="s">
        <v>807</v>
      </c>
      <c r="G748" s="24" t="s">
        <v>808</v>
      </c>
      <c r="H748" s="58">
        <v>6180.8</v>
      </c>
      <c r="I748" s="58">
        <v>6180.8</v>
      </c>
      <c r="J748" s="58">
        <v>0</v>
      </c>
    </row>
    <row r="749" spans="1:12" ht="60">
      <c r="A749" s="6"/>
      <c r="B749" s="6">
        <v>743</v>
      </c>
      <c r="C749" s="7" t="s">
        <v>816</v>
      </c>
      <c r="D749" s="57" t="s">
        <v>805</v>
      </c>
      <c r="E749" s="59" t="s">
        <v>330</v>
      </c>
      <c r="F749" s="60"/>
      <c r="G749" s="202" t="s">
        <v>114</v>
      </c>
      <c r="H749" s="58">
        <f>H750</f>
        <v>62.432000000000002</v>
      </c>
      <c r="I749" s="58">
        <f>I750</f>
        <v>62.432000000000002</v>
      </c>
      <c r="J749" s="58">
        <f>J750</f>
        <v>0</v>
      </c>
    </row>
    <row r="750" spans="1:12" ht="48">
      <c r="A750" s="6"/>
      <c r="B750" s="6">
        <v>743</v>
      </c>
      <c r="C750" s="7" t="s">
        <v>816</v>
      </c>
      <c r="D750" s="57" t="s">
        <v>805</v>
      </c>
      <c r="E750" s="59" t="s">
        <v>330</v>
      </c>
      <c r="F750" s="23" t="s">
        <v>807</v>
      </c>
      <c r="G750" s="24" t="s">
        <v>808</v>
      </c>
      <c r="H750" s="58">
        <v>62.432000000000002</v>
      </c>
      <c r="I750" s="58">
        <v>62.432000000000002</v>
      </c>
      <c r="J750" s="58">
        <v>0</v>
      </c>
      <c r="K750" s="58">
        <f>K753+K755+K751</f>
        <v>0</v>
      </c>
      <c r="L750" s="58">
        <f>L753+L755+L751</f>
        <v>0</v>
      </c>
    </row>
    <row r="751" spans="1:12" ht="60" customHeight="1">
      <c r="A751" s="6"/>
      <c r="B751" s="6">
        <v>743</v>
      </c>
      <c r="C751" s="7" t="s">
        <v>816</v>
      </c>
      <c r="D751" s="57" t="s">
        <v>805</v>
      </c>
      <c r="E751" s="61" t="s">
        <v>763</v>
      </c>
      <c r="F751" s="60"/>
      <c r="G751" s="31" t="s">
        <v>116</v>
      </c>
      <c r="H751" s="58">
        <f>H752+H754</f>
        <v>39007.620999999999</v>
      </c>
      <c r="I751" s="58">
        <f>I752+I754</f>
        <v>0</v>
      </c>
      <c r="J751" s="58">
        <f>J752+J754</f>
        <v>0</v>
      </c>
    </row>
    <row r="752" spans="1:12" ht="48">
      <c r="A752" s="6"/>
      <c r="B752" s="6">
        <v>743</v>
      </c>
      <c r="C752" s="7" t="s">
        <v>816</v>
      </c>
      <c r="D752" s="57" t="s">
        <v>805</v>
      </c>
      <c r="E752" s="61" t="s">
        <v>747</v>
      </c>
      <c r="F752" s="60"/>
      <c r="G752" s="31" t="s">
        <v>117</v>
      </c>
      <c r="H752" s="58">
        <f>H753</f>
        <v>14665.050999999999</v>
      </c>
      <c r="I752" s="58">
        <f>I753</f>
        <v>0</v>
      </c>
      <c r="J752" s="58">
        <f>J753</f>
        <v>0</v>
      </c>
    </row>
    <row r="753" spans="1:10" ht="48">
      <c r="A753" s="6"/>
      <c r="B753" s="6">
        <v>743</v>
      </c>
      <c r="C753" s="7" t="s">
        <v>816</v>
      </c>
      <c r="D753" s="57" t="s">
        <v>805</v>
      </c>
      <c r="E753" s="61" t="s">
        <v>747</v>
      </c>
      <c r="F753" s="23" t="s">
        <v>807</v>
      </c>
      <c r="G753" s="24" t="s">
        <v>808</v>
      </c>
      <c r="H753" s="58">
        <v>14665.050999999999</v>
      </c>
      <c r="I753" s="58">
        <v>0</v>
      </c>
      <c r="J753" s="58">
        <v>0</v>
      </c>
    </row>
    <row r="754" spans="1:10" ht="72">
      <c r="A754" s="6"/>
      <c r="B754" s="6">
        <v>743</v>
      </c>
      <c r="C754" s="180" t="s">
        <v>816</v>
      </c>
      <c r="D754" s="203" t="s">
        <v>805</v>
      </c>
      <c r="E754" s="204" t="s">
        <v>358</v>
      </c>
      <c r="F754" s="205"/>
      <c r="G754" s="181" t="s">
        <v>310</v>
      </c>
      <c r="H754" s="206">
        <f>H755</f>
        <v>24342.57</v>
      </c>
      <c r="I754" s="206">
        <f>I755</f>
        <v>0</v>
      </c>
      <c r="J754" s="206">
        <f>J755</f>
        <v>0</v>
      </c>
    </row>
    <row r="755" spans="1:10" ht="48">
      <c r="A755" s="6"/>
      <c r="B755" s="6">
        <v>743</v>
      </c>
      <c r="C755" s="180" t="s">
        <v>816</v>
      </c>
      <c r="D755" s="203" t="s">
        <v>805</v>
      </c>
      <c r="E755" s="204" t="s">
        <v>358</v>
      </c>
      <c r="F755" s="185" t="s">
        <v>807</v>
      </c>
      <c r="G755" s="184" t="s">
        <v>808</v>
      </c>
      <c r="H755" s="206">
        <v>24342.57</v>
      </c>
      <c r="I755" s="206">
        <f>I745</f>
        <v>0</v>
      </c>
      <c r="J755" s="206">
        <f>J745</f>
        <v>0</v>
      </c>
    </row>
    <row r="756" spans="1:10" ht="24" customHeight="1">
      <c r="A756" s="6"/>
      <c r="B756" s="6">
        <v>743</v>
      </c>
      <c r="C756" s="7" t="s">
        <v>816</v>
      </c>
      <c r="D756" s="57" t="s">
        <v>805</v>
      </c>
      <c r="E756" s="28" t="s">
        <v>860</v>
      </c>
      <c r="F756" s="60"/>
      <c r="G756" s="31" t="s">
        <v>794</v>
      </c>
      <c r="H756" s="53">
        <f t="shared" ref="H756:J757" si="61">H757</f>
        <v>63384.824000000001</v>
      </c>
      <c r="I756" s="53">
        <f t="shared" si="61"/>
        <v>63213.674000000006</v>
      </c>
      <c r="J756" s="53">
        <f t="shared" si="61"/>
        <v>63213.674000000006</v>
      </c>
    </row>
    <row r="757" spans="1:10" ht="36" customHeight="1">
      <c r="A757" s="6"/>
      <c r="B757" s="6">
        <v>743</v>
      </c>
      <c r="C757" s="7" t="s">
        <v>816</v>
      </c>
      <c r="D757" s="57" t="s">
        <v>805</v>
      </c>
      <c r="E757" s="59" t="s">
        <v>861</v>
      </c>
      <c r="F757" s="60"/>
      <c r="G757" s="31" t="s">
        <v>796</v>
      </c>
      <c r="H757" s="53">
        <f t="shared" si="61"/>
        <v>63384.824000000001</v>
      </c>
      <c r="I757" s="53">
        <f t="shared" si="61"/>
        <v>63213.674000000006</v>
      </c>
      <c r="J757" s="53">
        <f t="shared" si="61"/>
        <v>63213.674000000006</v>
      </c>
    </row>
    <row r="758" spans="1:10" ht="36" customHeight="1">
      <c r="A758" s="6"/>
      <c r="B758" s="6">
        <v>743</v>
      </c>
      <c r="C758" s="7" t="s">
        <v>816</v>
      </c>
      <c r="D758" s="57" t="s">
        <v>805</v>
      </c>
      <c r="E758" s="59" t="s">
        <v>118</v>
      </c>
      <c r="F758" s="60"/>
      <c r="G758" s="31" t="s">
        <v>837</v>
      </c>
      <c r="H758" s="53">
        <f>H759+H760+H762+H761</f>
        <v>63384.824000000001</v>
      </c>
      <c r="I758" s="53">
        <f>I759+I760+I762+I761</f>
        <v>63213.674000000006</v>
      </c>
      <c r="J758" s="53">
        <f>J759+J760+J762+J761</f>
        <v>63213.674000000006</v>
      </c>
    </row>
    <row r="759" spans="1:10" ht="105" customHeight="1">
      <c r="A759" s="6"/>
      <c r="B759" s="6">
        <v>743</v>
      </c>
      <c r="C759" s="7" t="s">
        <v>816</v>
      </c>
      <c r="D759" s="57" t="s">
        <v>805</v>
      </c>
      <c r="E759" s="59" t="s">
        <v>118</v>
      </c>
      <c r="F759" s="23" t="s">
        <v>799</v>
      </c>
      <c r="G759" s="24" t="s">
        <v>800</v>
      </c>
      <c r="H759" s="53">
        <v>54968.669000000002</v>
      </c>
      <c r="I759" s="53">
        <v>54968.669000000002</v>
      </c>
      <c r="J759" s="53">
        <v>54968.669000000002</v>
      </c>
    </row>
    <row r="760" spans="1:10" ht="48" customHeight="1">
      <c r="A760" s="6"/>
      <c r="B760" s="6">
        <v>743</v>
      </c>
      <c r="C760" s="7" t="s">
        <v>816</v>
      </c>
      <c r="D760" s="57" t="s">
        <v>805</v>
      </c>
      <c r="E760" s="59" t="s">
        <v>118</v>
      </c>
      <c r="F760" s="23" t="s">
        <v>807</v>
      </c>
      <c r="G760" s="24" t="s">
        <v>808</v>
      </c>
      <c r="H760" s="53">
        <v>7880.3270000000002</v>
      </c>
      <c r="I760" s="53">
        <v>7789.8530000000001</v>
      </c>
      <c r="J760" s="53">
        <v>7789.8530000000001</v>
      </c>
    </row>
    <row r="761" spans="1:10" ht="27" customHeight="1">
      <c r="A761" s="6"/>
      <c r="B761" s="6">
        <v>743</v>
      </c>
      <c r="C761" s="7" t="s">
        <v>816</v>
      </c>
      <c r="D761" s="57" t="s">
        <v>805</v>
      </c>
      <c r="E761" s="59" t="s">
        <v>118</v>
      </c>
      <c r="F761" s="179">
        <v>300</v>
      </c>
      <c r="G761" s="181" t="s">
        <v>809</v>
      </c>
      <c r="H761" s="53">
        <v>80.676000000000002</v>
      </c>
      <c r="I761" s="53">
        <v>0</v>
      </c>
      <c r="J761" s="53">
        <v>0</v>
      </c>
    </row>
    <row r="762" spans="1:10" ht="24" customHeight="1">
      <c r="A762" s="6"/>
      <c r="B762" s="6">
        <v>743</v>
      </c>
      <c r="C762" s="7" t="s">
        <v>816</v>
      </c>
      <c r="D762" s="57" t="s">
        <v>805</v>
      </c>
      <c r="E762" s="59" t="s">
        <v>118</v>
      </c>
      <c r="F762" s="6" t="s">
        <v>838</v>
      </c>
      <c r="G762" s="5" t="s">
        <v>831</v>
      </c>
      <c r="H762" s="53">
        <v>455.15199999999999</v>
      </c>
      <c r="I762" s="53">
        <v>455.15199999999999</v>
      </c>
      <c r="J762" s="53">
        <v>455.15199999999999</v>
      </c>
    </row>
    <row r="763" spans="1:10" ht="24.6" customHeight="1">
      <c r="A763" s="6"/>
      <c r="B763" s="6">
        <v>743</v>
      </c>
      <c r="C763" s="7" t="s">
        <v>816</v>
      </c>
      <c r="D763" s="57" t="s">
        <v>805</v>
      </c>
      <c r="E763" s="7" t="s">
        <v>801</v>
      </c>
      <c r="F763" s="6"/>
      <c r="G763" s="5" t="s">
        <v>802</v>
      </c>
      <c r="H763" s="53">
        <f>H764</f>
        <v>1000</v>
      </c>
      <c r="I763" s="53">
        <f t="shared" ref="I763:J765" si="62">I764</f>
        <v>0</v>
      </c>
      <c r="J763" s="53">
        <f t="shared" si="62"/>
        <v>0</v>
      </c>
    </row>
    <row r="764" spans="1:10" ht="81.599999999999994" customHeight="1">
      <c r="A764" s="6"/>
      <c r="B764" s="6">
        <v>743</v>
      </c>
      <c r="C764" s="7" t="s">
        <v>816</v>
      </c>
      <c r="D764" s="57" t="s">
        <v>805</v>
      </c>
      <c r="E764" s="7" t="s">
        <v>695</v>
      </c>
      <c r="F764" s="25"/>
      <c r="G764" s="26" t="s">
        <v>697</v>
      </c>
      <c r="H764" s="53">
        <f>H765</f>
        <v>1000</v>
      </c>
      <c r="I764" s="53">
        <f t="shared" si="62"/>
        <v>0</v>
      </c>
      <c r="J764" s="53">
        <f t="shared" si="62"/>
        <v>0</v>
      </c>
    </row>
    <row r="765" spans="1:10" ht="60" customHeight="1">
      <c r="A765" s="6"/>
      <c r="B765" s="6">
        <v>743</v>
      </c>
      <c r="C765" s="7" t="s">
        <v>816</v>
      </c>
      <c r="D765" s="57" t="s">
        <v>805</v>
      </c>
      <c r="E765" s="7" t="s">
        <v>696</v>
      </c>
      <c r="F765" s="25"/>
      <c r="G765" s="26" t="s">
        <v>694</v>
      </c>
      <c r="H765" s="53">
        <f>H766</f>
        <v>1000</v>
      </c>
      <c r="I765" s="53">
        <f t="shared" si="62"/>
        <v>0</v>
      </c>
      <c r="J765" s="53">
        <f t="shared" si="62"/>
        <v>0</v>
      </c>
    </row>
    <row r="766" spans="1:10" ht="48" customHeight="1">
      <c r="A766" s="6"/>
      <c r="B766" s="6">
        <v>743</v>
      </c>
      <c r="C766" s="7" t="s">
        <v>816</v>
      </c>
      <c r="D766" s="57" t="s">
        <v>805</v>
      </c>
      <c r="E766" s="7" t="s">
        <v>696</v>
      </c>
      <c r="F766" s="23" t="s">
        <v>807</v>
      </c>
      <c r="G766" s="24" t="s">
        <v>808</v>
      </c>
      <c r="H766" s="53">
        <v>1000</v>
      </c>
      <c r="I766" s="53">
        <v>0</v>
      </c>
      <c r="J766" s="53">
        <v>0</v>
      </c>
    </row>
    <row r="767" spans="1:10" ht="24" customHeight="1">
      <c r="A767" s="6"/>
      <c r="B767" s="6">
        <v>743</v>
      </c>
      <c r="C767" s="10" t="s">
        <v>770</v>
      </c>
      <c r="D767" s="10" t="s">
        <v>787</v>
      </c>
      <c r="E767" s="44"/>
      <c r="F767" s="10"/>
      <c r="G767" s="11" t="s">
        <v>505</v>
      </c>
      <c r="H767" s="148">
        <f t="shared" ref="H767:J772" si="63">H768</f>
        <v>991.2</v>
      </c>
      <c r="I767" s="148">
        <f t="shared" si="63"/>
        <v>0</v>
      </c>
      <c r="J767" s="148">
        <f t="shared" si="63"/>
        <v>0</v>
      </c>
    </row>
    <row r="768" spans="1:10" ht="36" customHeight="1">
      <c r="A768" s="6"/>
      <c r="B768" s="6">
        <v>743</v>
      </c>
      <c r="C768" s="16" t="s">
        <v>770</v>
      </c>
      <c r="D768" s="16" t="s">
        <v>810</v>
      </c>
      <c r="E768" s="72"/>
      <c r="F768" s="16"/>
      <c r="G768" s="16" t="s">
        <v>506</v>
      </c>
      <c r="H768" s="65">
        <f t="shared" si="63"/>
        <v>991.2</v>
      </c>
      <c r="I768" s="65">
        <f t="shared" si="63"/>
        <v>0</v>
      </c>
      <c r="J768" s="65">
        <f t="shared" si="63"/>
        <v>0</v>
      </c>
    </row>
    <row r="769" spans="1:12" ht="72" customHeight="1">
      <c r="A769" s="6"/>
      <c r="B769" s="6">
        <v>743</v>
      </c>
      <c r="C769" s="18" t="s">
        <v>770</v>
      </c>
      <c r="D769" s="18" t="s">
        <v>810</v>
      </c>
      <c r="E769" s="15" t="s">
        <v>434</v>
      </c>
      <c r="F769" s="18"/>
      <c r="G769" s="19" t="s">
        <v>435</v>
      </c>
      <c r="H769" s="53">
        <f t="shared" si="63"/>
        <v>991.2</v>
      </c>
      <c r="I769" s="53">
        <f t="shared" si="63"/>
        <v>0</v>
      </c>
      <c r="J769" s="53">
        <f>J770</f>
        <v>0</v>
      </c>
    </row>
    <row r="770" spans="1:12" ht="93.6" customHeight="1">
      <c r="A770" s="6"/>
      <c r="B770" s="6">
        <v>743</v>
      </c>
      <c r="C770" s="6" t="s">
        <v>770</v>
      </c>
      <c r="D770" s="6" t="s">
        <v>810</v>
      </c>
      <c r="E770" s="7" t="s">
        <v>436</v>
      </c>
      <c r="F770" s="6"/>
      <c r="G770" s="5" t="s">
        <v>437</v>
      </c>
      <c r="H770" s="53">
        <f t="shared" si="63"/>
        <v>991.2</v>
      </c>
      <c r="I770" s="53">
        <f t="shared" si="63"/>
        <v>0</v>
      </c>
      <c r="J770" s="53">
        <f>J771</f>
        <v>0</v>
      </c>
    </row>
    <row r="771" spans="1:12" ht="129" customHeight="1">
      <c r="A771" s="6"/>
      <c r="B771" s="6">
        <v>743</v>
      </c>
      <c r="C771" s="6" t="s">
        <v>770</v>
      </c>
      <c r="D771" s="6" t="s">
        <v>810</v>
      </c>
      <c r="E771" s="7" t="s">
        <v>507</v>
      </c>
      <c r="F771" s="6"/>
      <c r="G771" s="5" t="s">
        <v>508</v>
      </c>
      <c r="H771" s="53">
        <f t="shared" si="63"/>
        <v>991.2</v>
      </c>
      <c r="I771" s="53">
        <f t="shared" si="63"/>
        <v>0</v>
      </c>
      <c r="J771" s="53">
        <f>J772</f>
        <v>0</v>
      </c>
    </row>
    <row r="772" spans="1:12" ht="84" customHeight="1">
      <c r="A772" s="6"/>
      <c r="B772" s="6">
        <v>743</v>
      </c>
      <c r="C772" s="6" t="s">
        <v>770</v>
      </c>
      <c r="D772" s="6" t="s">
        <v>810</v>
      </c>
      <c r="E772" s="7" t="s">
        <v>511</v>
      </c>
      <c r="F772" s="6"/>
      <c r="G772" s="5" t="s">
        <v>512</v>
      </c>
      <c r="H772" s="53">
        <f t="shared" si="63"/>
        <v>991.2</v>
      </c>
      <c r="I772" s="53">
        <f>I773</f>
        <v>0</v>
      </c>
      <c r="J772" s="53">
        <f>J773</f>
        <v>0</v>
      </c>
    </row>
    <row r="773" spans="1:12" ht="48" customHeight="1">
      <c r="A773" s="6"/>
      <c r="B773" s="6">
        <v>743</v>
      </c>
      <c r="C773" s="6" t="s">
        <v>770</v>
      </c>
      <c r="D773" s="6" t="s">
        <v>810</v>
      </c>
      <c r="E773" s="7" t="s">
        <v>511</v>
      </c>
      <c r="F773" s="23" t="s">
        <v>807</v>
      </c>
      <c r="G773" s="24" t="s">
        <v>808</v>
      </c>
      <c r="H773" s="53">
        <v>991.2</v>
      </c>
      <c r="I773" s="53">
        <v>0</v>
      </c>
      <c r="J773" s="53">
        <v>0</v>
      </c>
    </row>
    <row r="774" spans="1:12" ht="48" customHeight="1">
      <c r="A774" s="10">
        <v>7</v>
      </c>
      <c r="B774" s="10">
        <v>744</v>
      </c>
      <c r="C774" s="10"/>
      <c r="D774" s="10"/>
      <c r="E774" s="50"/>
      <c r="F774" s="45"/>
      <c r="G774" s="46" t="s">
        <v>662</v>
      </c>
      <c r="H774" s="12">
        <f>H775+H803</f>
        <v>378893.42000000004</v>
      </c>
      <c r="I774" s="12">
        <f>I775+I803</f>
        <v>353445.17699999997</v>
      </c>
      <c r="J774" s="12">
        <f>J775+J803</f>
        <v>367531.364</v>
      </c>
      <c r="K774" s="12">
        <f>K775</f>
        <v>0</v>
      </c>
      <c r="L774" s="12">
        <f>L775</f>
        <v>0</v>
      </c>
    </row>
    <row r="775" spans="1:12" ht="12" customHeight="1">
      <c r="A775" s="6"/>
      <c r="B775" s="6">
        <v>744</v>
      </c>
      <c r="C775" s="10" t="s">
        <v>125</v>
      </c>
      <c r="D775" s="10" t="s">
        <v>787</v>
      </c>
      <c r="E775" s="44"/>
      <c r="F775" s="6"/>
      <c r="G775" s="11" t="s">
        <v>126</v>
      </c>
      <c r="H775" s="148">
        <f>H776+H797</f>
        <v>60545.195</v>
      </c>
      <c r="I775" s="148">
        <f>I776+I797</f>
        <v>58615.909999999996</v>
      </c>
      <c r="J775" s="148">
        <f>J776+J797</f>
        <v>60615.909999999996</v>
      </c>
    </row>
    <row r="776" spans="1:12" ht="24" customHeight="1">
      <c r="A776" s="6"/>
      <c r="B776" s="6">
        <v>744</v>
      </c>
      <c r="C776" s="27" t="s">
        <v>125</v>
      </c>
      <c r="D776" s="14" t="s">
        <v>805</v>
      </c>
      <c r="E776" s="14"/>
      <c r="F776" s="27"/>
      <c r="G776" s="16" t="s">
        <v>698</v>
      </c>
      <c r="H776" s="17">
        <f>H784+H777+H793</f>
        <v>60469.612999999998</v>
      </c>
      <c r="I776" s="17">
        <f>I784+I777+I793</f>
        <v>58540.327999999994</v>
      </c>
      <c r="J776" s="17">
        <f>J784+J777+J793</f>
        <v>60540.327999999994</v>
      </c>
    </row>
    <row r="777" spans="1:12" ht="59.45" customHeight="1">
      <c r="A777" s="6"/>
      <c r="B777" s="6">
        <v>744</v>
      </c>
      <c r="C777" s="7" t="s">
        <v>125</v>
      </c>
      <c r="D777" s="7" t="s">
        <v>805</v>
      </c>
      <c r="E777" s="15" t="s">
        <v>128</v>
      </c>
      <c r="F777" s="18"/>
      <c r="G777" s="19" t="s">
        <v>129</v>
      </c>
      <c r="H777" s="20">
        <f t="shared" ref="H777:J778" si="64">H778</f>
        <v>23604.66</v>
      </c>
      <c r="I777" s="20">
        <f t="shared" si="64"/>
        <v>23604.66</v>
      </c>
      <c r="J777" s="20">
        <f t="shared" si="64"/>
        <v>23604.66</v>
      </c>
    </row>
    <row r="778" spans="1:12" ht="37.9" customHeight="1">
      <c r="A778" s="6"/>
      <c r="B778" s="6">
        <v>744</v>
      </c>
      <c r="C778" s="7" t="s">
        <v>125</v>
      </c>
      <c r="D778" s="7" t="s">
        <v>805</v>
      </c>
      <c r="E778" s="7" t="s">
        <v>371</v>
      </c>
      <c r="F778" s="6"/>
      <c r="G778" s="5" t="s">
        <v>372</v>
      </c>
      <c r="H778" s="21">
        <f t="shared" si="64"/>
        <v>23604.66</v>
      </c>
      <c r="I778" s="21">
        <f t="shared" si="64"/>
        <v>23604.66</v>
      </c>
      <c r="J778" s="21">
        <f t="shared" si="64"/>
        <v>23604.66</v>
      </c>
    </row>
    <row r="779" spans="1:12" ht="108" customHeight="1">
      <c r="A779" s="6"/>
      <c r="B779" s="6">
        <v>744</v>
      </c>
      <c r="C779" s="7" t="s">
        <v>125</v>
      </c>
      <c r="D779" s="7" t="s">
        <v>805</v>
      </c>
      <c r="E779" s="7" t="s">
        <v>373</v>
      </c>
      <c r="F779" s="6"/>
      <c r="G779" s="5" t="s">
        <v>374</v>
      </c>
      <c r="H779" s="21">
        <f>H780+H782</f>
        <v>23604.66</v>
      </c>
      <c r="I779" s="21">
        <f>I780+I782</f>
        <v>23604.66</v>
      </c>
      <c r="J779" s="21">
        <f>J780+J782</f>
        <v>23604.66</v>
      </c>
    </row>
    <row r="780" spans="1:12" ht="70.150000000000006" customHeight="1">
      <c r="A780" s="6"/>
      <c r="B780" s="6">
        <v>744</v>
      </c>
      <c r="C780" s="7" t="s">
        <v>125</v>
      </c>
      <c r="D780" s="7" t="s">
        <v>805</v>
      </c>
      <c r="E780" s="7" t="s">
        <v>375</v>
      </c>
      <c r="F780" s="6"/>
      <c r="G780" s="5" t="s">
        <v>376</v>
      </c>
      <c r="H780" s="21">
        <f>H781</f>
        <v>23368.614000000001</v>
      </c>
      <c r="I780" s="21">
        <f>I781</f>
        <v>23368.614000000001</v>
      </c>
      <c r="J780" s="21">
        <f>J781</f>
        <v>23368.614000000001</v>
      </c>
    </row>
    <row r="781" spans="1:12" ht="60" customHeight="1">
      <c r="A781" s="6"/>
      <c r="B781" s="6">
        <v>744</v>
      </c>
      <c r="C781" s="7" t="s">
        <v>125</v>
      </c>
      <c r="D781" s="7" t="s">
        <v>805</v>
      </c>
      <c r="E781" s="7" t="s">
        <v>375</v>
      </c>
      <c r="F781" s="23" t="s">
        <v>846</v>
      </c>
      <c r="G781" s="24" t="s">
        <v>847</v>
      </c>
      <c r="H781" s="21">
        <v>23368.614000000001</v>
      </c>
      <c r="I781" s="21">
        <v>23368.614000000001</v>
      </c>
      <c r="J781" s="21">
        <v>23368.614000000001</v>
      </c>
    </row>
    <row r="782" spans="1:12" ht="70.900000000000006" customHeight="1">
      <c r="A782" s="6"/>
      <c r="B782" s="6">
        <v>744</v>
      </c>
      <c r="C782" s="7" t="s">
        <v>125</v>
      </c>
      <c r="D782" s="7" t="s">
        <v>805</v>
      </c>
      <c r="E782" s="7" t="s">
        <v>377</v>
      </c>
      <c r="F782" s="6"/>
      <c r="G782" s="5" t="s">
        <v>378</v>
      </c>
      <c r="H782" s="21">
        <f>H783</f>
        <v>236.04599999999999</v>
      </c>
      <c r="I782" s="21">
        <f>I783</f>
        <v>236.04599999999999</v>
      </c>
      <c r="J782" s="21">
        <f>J783</f>
        <v>236.04599999999999</v>
      </c>
    </row>
    <row r="783" spans="1:12" ht="60" customHeight="1">
      <c r="A783" s="6"/>
      <c r="B783" s="6">
        <v>744</v>
      </c>
      <c r="C783" s="7" t="s">
        <v>125</v>
      </c>
      <c r="D783" s="7" t="s">
        <v>805</v>
      </c>
      <c r="E783" s="7" t="s">
        <v>377</v>
      </c>
      <c r="F783" s="23" t="s">
        <v>846</v>
      </c>
      <c r="G783" s="24" t="s">
        <v>847</v>
      </c>
      <c r="H783" s="21">
        <v>236.04599999999999</v>
      </c>
      <c r="I783" s="21">
        <v>236.04599999999999</v>
      </c>
      <c r="J783" s="21">
        <v>236.04599999999999</v>
      </c>
    </row>
    <row r="784" spans="1:12" ht="58.9" customHeight="1">
      <c r="A784" s="6"/>
      <c r="B784" s="6">
        <v>744</v>
      </c>
      <c r="C784" s="18" t="s">
        <v>125</v>
      </c>
      <c r="D784" s="15" t="s">
        <v>805</v>
      </c>
      <c r="E784" s="15" t="s">
        <v>379</v>
      </c>
      <c r="F784" s="18"/>
      <c r="G784" s="19" t="s">
        <v>380</v>
      </c>
      <c r="H784" s="20">
        <f t="shared" ref="H784:J785" si="65">H785</f>
        <v>36588.953000000001</v>
      </c>
      <c r="I784" s="20">
        <f t="shared" si="65"/>
        <v>34935.667999999998</v>
      </c>
      <c r="J784" s="20">
        <f t="shared" si="65"/>
        <v>36935.667999999998</v>
      </c>
    </row>
    <row r="785" spans="1:10" ht="60" customHeight="1">
      <c r="A785" s="6"/>
      <c r="B785" s="6">
        <v>744</v>
      </c>
      <c r="C785" s="6" t="s">
        <v>125</v>
      </c>
      <c r="D785" s="7" t="s">
        <v>805</v>
      </c>
      <c r="E785" s="7" t="s">
        <v>381</v>
      </c>
      <c r="F785" s="6"/>
      <c r="G785" s="5" t="s">
        <v>382</v>
      </c>
      <c r="H785" s="21">
        <f>H786</f>
        <v>36588.953000000001</v>
      </c>
      <c r="I785" s="21">
        <f t="shared" si="65"/>
        <v>34935.667999999998</v>
      </c>
      <c r="J785" s="21">
        <f t="shared" si="65"/>
        <v>36935.667999999998</v>
      </c>
    </row>
    <row r="786" spans="1:10" ht="48" customHeight="1">
      <c r="A786" s="6"/>
      <c r="B786" s="6">
        <v>744</v>
      </c>
      <c r="C786" s="6" t="s">
        <v>125</v>
      </c>
      <c r="D786" s="7" t="s">
        <v>805</v>
      </c>
      <c r="E786" s="7" t="s">
        <v>383</v>
      </c>
      <c r="F786" s="6"/>
      <c r="G786" s="5" t="s">
        <v>384</v>
      </c>
      <c r="H786" s="21">
        <f>H787+H789+H791</f>
        <v>36588.953000000001</v>
      </c>
      <c r="I786" s="21">
        <f>I787+I789+I791</f>
        <v>34935.667999999998</v>
      </c>
      <c r="J786" s="21">
        <f>J787+J789+J791</f>
        <v>36935.667999999998</v>
      </c>
    </row>
    <row r="787" spans="1:10" ht="48" customHeight="1">
      <c r="A787" s="6"/>
      <c r="B787" s="6">
        <v>744</v>
      </c>
      <c r="C787" s="6" t="s">
        <v>125</v>
      </c>
      <c r="D787" s="7" t="s">
        <v>805</v>
      </c>
      <c r="E787" s="7" t="s">
        <v>385</v>
      </c>
      <c r="F787" s="6"/>
      <c r="G787" s="5" t="s">
        <v>386</v>
      </c>
      <c r="H787" s="21">
        <f>H788</f>
        <v>35794.953000000001</v>
      </c>
      <c r="I787" s="21">
        <f>I788</f>
        <v>34935.667999999998</v>
      </c>
      <c r="J787" s="21">
        <f>J788</f>
        <v>36935.667999999998</v>
      </c>
    </row>
    <row r="788" spans="1:10" ht="60" customHeight="1">
      <c r="A788" s="6"/>
      <c r="B788" s="6">
        <v>744</v>
      </c>
      <c r="C788" s="6" t="s">
        <v>125</v>
      </c>
      <c r="D788" s="7" t="s">
        <v>805</v>
      </c>
      <c r="E788" s="7" t="s">
        <v>385</v>
      </c>
      <c r="F788" s="37" t="s">
        <v>846</v>
      </c>
      <c r="G788" s="24" t="s">
        <v>847</v>
      </c>
      <c r="H788" s="21">
        <v>35794.953000000001</v>
      </c>
      <c r="I788" s="21">
        <v>34935.667999999998</v>
      </c>
      <c r="J788" s="21">
        <v>36935.667999999998</v>
      </c>
    </row>
    <row r="789" spans="1:10" ht="70.900000000000006" customHeight="1">
      <c r="A789" s="6"/>
      <c r="B789" s="6">
        <v>744</v>
      </c>
      <c r="C789" s="179" t="s">
        <v>125</v>
      </c>
      <c r="D789" s="180" t="s">
        <v>805</v>
      </c>
      <c r="E789" s="180" t="s">
        <v>303</v>
      </c>
      <c r="F789" s="179"/>
      <c r="G789" s="181" t="s">
        <v>304</v>
      </c>
      <c r="H789" s="182">
        <f>H790</f>
        <v>750</v>
      </c>
      <c r="I789" s="182">
        <f>I790</f>
        <v>0</v>
      </c>
      <c r="J789" s="182">
        <f>J790</f>
        <v>0</v>
      </c>
    </row>
    <row r="790" spans="1:10" ht="60" customHeight="1">
      <c r="A790" s="6"/>
      <c r="B790" s="6">
        <v>744</v>
      </c>
      <c r="C790" s="179" t="s">
        <v>125</v>
      </c>
      <c r="D790" s="180" t="s">
        <v>805</v>
      </c>
      <c r="E790" s="180" t="s">
        <v>303</v>
      </c>
      <c r="F790" s="185" t="s">
        <v>846</v>
      </c>
      <c r="G790" s="184" t="s">
        <v>847</v>
      </c>
      <c r="H790" s="182">
        <v>750</v>
      </c>
      <c r="I790" s="182">
        <v>0</v>
      </c>
      <c r="J790" s="182">
        <v>0</v>
      </c>
    </row>
    <row r="791" spans="1:10" ht="84" customHeight="1">
      <c r="A791" s="6"/>
      <c r="B791" s="6">
        <v>744</v>
      </c>
      <c r="C791" s="179" t="s">
        <v>125</v>
      </c>
      <c r="D791" s="180" t="s">
        <v>805</v>
      </c>
      <c r="E791" s="180" t="s">
        <v>305</v>
      </c>
      <c r="F791" s="179"/>
      <c r="G791" s="181" t="s">
        <v>306</v>
      </c>
      <c r="H791" s="182">
        <f>H792</f>
        <v>44</v>
      </c>
      <c r="I791" s="182">
        <f>I792</f>
        <v>0</v>
      </c>
      <c r="J791" s="182">
        <f>J792</f>
        <v>0</v>
      </c>
    </row>
    <row r="792" spans="1:10" ht="60" customHeight="1">
      <c r="A792" s="6"/>
      <c r="B792" s="6">
        <v>744</v>
      </c>
      <c r="C792" s="179" t="s">
        <v>125</v>
      </c>
      <c r="D792" s="180" t="s">
        <v>805</v>
      </c>
      <c r="E792" s="180" t="s">
        <v>305</v>
      </c>
      <c r="F792" s="183" t="s">
        <v>846</v>
      </c>
      <c r="G792" s="184" t="s">
        <v>847</v>
      </c>
      <c r="H792" s="182">
        <v>44</v>
      </c>
      <c r="I792" s="182">
        <f>I793+I794</f>
        <v>0</v>
      </c>
      <c r="J792" s="182">
        <f>J793+J794</f>
        <v>0</v>
      </c>
    </row>
    <row r="793" spans="1:10" ht="25.15" customHeight="1">
      <c r="A793" s="6"/>
      <c r="B793" s="6">
        <v>744</v>
      </c>
      <c r="C793" s="6" t="s">
        <v>125</v>
      </c>
      <c r="D793" s="7" t="s">
        <v>805</v>
      </c>
      <c r="E793" s="7" t="s">
        <v>801</v>
      </c>
      <c r="F793" s="6"/>
      <c r="G793" s="5" t="s">
        <v>802</v>
      </c>
      <c r="H793" s="53">
        <f t="shared" ref="H793:J795" si="66">H794</f>
        <v>276</v>
      </c>
      <c r="I793" s="53">
        <f t="shared" si="66"/>
        <v>0</v>
      </c>
      <c r="J793" s="53">
        <f t="shared" si="66"/>
        <v>0</v>
      </c>
    </row>
    <row r="794" spans="1:10" ht="83.45" customHeight="1">
      <c r="A794" s="6"/>
      <c r="B794" s="6">
        <v>744</v>
      </c>
      <c r="C794" s="6" t="s">
        <v>125</v>
      </c>
      <c r="D794" s="7" t="s">
        <v>805</v>
      </c>
      <c r="E794" s="7" t="s">
        <v>695</v>
      </c>
      <c r="F794" s="25"/>
      <c r="G794" s="26" t="s">
        <v>697</v>
      </c>
      <c r="H794" s="53">
        <f t="shared" si="66"/>
        <v>276</v>
      </c>
      <c r="I794" s="53">
        <f t="shared" si="66"/>
        <v>0</v>
      </c>
      <c r="J794" s="53">
        <f t="shared" si="66"/>
        <v>0</v>
      </c>
    </row>
    <row r="795" spans="1:10" ht="60" customHeight="1">
      <c r="A795" s="6"/>
      <c r="B795" s="6">
        <v>744</v>
      </c>
      <c r="C795" s="6" t="s">
        <v>125</v>
      </c>
      <c r="D795" s="7" t="s">
        <v>805</v>
      </c>
      <c r="E795" s="7" t="s">
        <v>696</v>
      </c>
      <c r="F795" s="25"/>
      <c r="G795" s="26" t="s">
        <v>694</v>
      </c>
      <c r="H795" s="53">
        <f t="shared" si="66"/>
        <v>276</v>
      </c>
      <c r="I795" s="53">
        <f t="shared" si="66"/>
        <v>0</v>
      </c>
      <c r="J795" s="53">
        <f t="shared" si="66"/>
        <v>0</v>
      </c>
    </row>
    <row r="796" spans="1:10" ht="48" customHeight="1">
      <c r="A796" s="6"/>
      <c r="B796" s="6">
        <v>744</v>
      </c>
      <c r="C796" s="6" t="s">
        <v>125</v>
      </c>
      <c r="D796" s="7" t="s">
        <v>805</v>
      </c>
      <c r="E796" s="7" t="s">
        <v>696</v>
      </c>
      <c r="F796" s="199" t="s">
        <v>807</v>
      </c>
      <c r="G796" s="24" t="s">
        <v>808</v>
      </c>
      <c r="H796" s="53">
        <v>276</v>
      </c>
      <c r="I796" s="53">
        <v>0</v>
      </c>
      <c r="J796" s="53">
        <v>0</v>
      </c>
    </row>
    <row r="797" spans="1:10" ht="49.15" customHeight="1">
      <c r="A797" s="6"/>
      <c r="B797" s="6">
        <v>744</v>
      </c>
      <c r="C797" s="10" t="s">
        <v>125</v>
      </c>
      <c r="D797" s="27" t="s">
        <v>816</v>
      </c>
      <c r="E797" s="14"/>
      <c r="F797" s="27"/>
      <c r="G797" s="16" t="s">
        <v>387</v>
      </c>
      <c r="H797" s="17">
        <f t="shared" ref="H797:J798" si="67">H798</f>
        <v>75.581999999999994</v>
      </c>
      <c r="I797" s="17">
        <f t="shared" si="67"/>
        <v>75.581999999999994</v>
      </c>
      <c r="J797" s="17">
        <f t="shared" si="67"/>
        <v>75.581999999999994</v>
      </c>
    </row>
    <row r="798" spans="1:10" ht="58.9" customHeight="1">
      <c r="A798" s="6"/>
      <c r="B798" s="6">
        <v>744</v>
      </c>
      <c r="C798" s="18" t="s">
        <v>125</v>
      </c>
      <c r="D798" s="18" t="s">
        <v>816</v>
      </c>
      <c r="E798" s="15" t="s">
        <v>379</v>
      </c>
      <c r="F798" s="18"/>
      <c r="G798" s="19" t="s">
        <v>380</v>
      </c>
      <c r="H798" s="20">
        <f t="shared" si="67"/>
        <v>75.581999999999994</v>
      </c>
      <c r="I798" s="20">
        <f t="shared" si="67"/>
        <v>75.581999999999994</v>
      </c>
      <c r="J798" s="20">
        <f t="shared" si="67"/>
        <v>75.581999999999994</v>
      </c>
    </row>
    <row r="799" spans="1:10" ht="60" customHeight="1">
      <c r="A799" s="6"/>
      <c r="B799" s="6">
        <v>744</v>
      </c>
      <c r="C799" s="6" t="s">
        <v>125</v>
      </c>
      <c r="D799" s="6" t="s">
        <v>816</v>
      </c>
      <c r="E799" s="7" t="s">
        <v>381</v>
      </c>
      <c r="F799" s="6"/>
      <c r="G799" s="5" t="s">
        <v>382</v>
      </c>
      <c r="H799" s="21">
        <f>H801</f>
        <v>75.581999999999994</v>
      </c>
      <c r="I799" s="21">
        <f>I801</f>
        <v>75.581999999999994</v>
      </c>
      <c r="J799" s="21">
        <f>J801</f>
        <v>75.581999999999994</v>
      </c>
    </row>
    <row r="800" spans="1:10" ht="48" customHeight="1">
      <c r="A800" s="6"/>
      <c r="B800" s="6">
        <v>744</v>
      </c>
      <c r="C800" s="6" t="s">
        <v>125</v>
      </c>
      <c r="D800" s="6" t="s">
        <v>816</v>
      </c>
      <c r="E800" s="7" t="s">
        <v>383</v>
      </c>
      <c r="F800" s="6"/>
      <c r="G800" s="5" t="s">
        <v>384</v>
      </c>
      <c r="H800" s="21">
        <f t="shared" ref="H800:J801" si="68">H801</f>
        <v>75.581999999999994</v>
      </c>
      <c r="I800" s="21">
        <f t="shared" si="68"/>
        <v>75.581999999999994</v>
      </c>
      <c r="J800" s="21">
        <f t="shared" si="68"/>
        <v>75.581999999999994</v>
      </c>
    </row>
    <row r="801" spans="1:12" ht="48" customHeight="1">
      <c r="A801" s="6"/>
      <c r="B801" s="6">
        <v>744</v>
      </c>
      <c r="C801" s="6" t="s">
        <v>125</v>
      </c>
      <c r="D801" s="6" t="s">
        <v>816</v>
      </c>
      <c r="E801" s="7" t="s">
        <v>388</v>
      </c>
      <c r="F801" s="25"/>
      <c r="G801" s="5" t="s">
        <v>387</v>
      </c>
      <c r="H801" s="21">
        <f t="shared" si="68"/>
        <v>75.581999999999994</v>
      </c>
      <c r="I801" s="21">
        <f t="shared" si="68"/>
        <v>75.581999999999994</v>
      </c>
      <c r="J801" s="21">
        <f t="shared" si="68"/>
        <v>75.581999999999994</v>
      </c>
    </row>
    <row r="802" spans="1:12" ht="60" customHeight="1">
      <c r="A802" s="6"/>
      <c r="B802" s="6">
        <v>744</v>
      </c>
      <c r="C802" s="6" t="s">
        <v>125</v>
      </c>
      <c r="D802" s="6" t="s">
        <v>816</v>
      </c>
      <c r="E802" s="7" t="s">
        <v>388</v>
      </c>
      <c r="F802" s="37" t="s">
        <v>846</v>
      </c>
      <c r="G802" s="24" t="s">
        <v>847</v>
      </c>
      <c r="H802" s="21">
        <v>75.581999999999994</v>
      </c>
      <c r="I802" s="21">
        <v>75.581999999999994</v>
      </c>
      <c r="J802" s="21">
        <v>75.581999999999994</v>
      </c>
    </row>
    <row r="803" spans="1:12" ht="24" customHeight="1">
      <c r="A803" s="6"/>
      <c r="B803" s="6">
        <v>744</v>
      </c>
      <c r="C803" s="10" t="s">
        <v>893</v>
      </c>
      <c r="D803" s="10" t="s">
        <v>787</v>
      </c>
      <c r="E803" s="44"/>
      <c r="F803" s="10"/>
      <c r="G803" s="11" t="s">
        <v>401</v>
      </c>
      <c r="H803" s="12">
        <f>H804+H882</f>
        <v>318348.22500000003</v>
      </c>
      <c r="I803" s="12">
        <f>I804+I882</f>
        <v>294829.26699999999</v>
      </c>
      <c r="J803" s="12">
        <f>J804+J882</f>
        <v>306915.45400000003</v>
      </c>
    </row>
    <row r="804" spans="1:12" ht="12" customHeight="1">
      <c r="A804" s="6"/>
      <c r="B804" s="6">
        <v>744</v>
      </c>
      <c r="C804" s="27" t="s">
        <v>893</v>
      </c>
      <c r="D804" s="27" t="s">
        <v>786</v>
      </c>
      <c r="E804" s="14"/>
      <c r="F804" s="27"/>
      <c r="G804" s="16" t="s">
        <v>402</v>
      </c>
      <c r="H804" s="17">
        <f>H805</f>
        <v>306538.86200000002</v>
      </c>
      <c r="I804" s="17">
        <f>I805</f>
        <v>283019.90399999998</v>
      </c>
      <c r="J804" s="17">
        <f>J805</f>
        <v>295106.09100000001</v>
      </c>
      <c r="K804" s="17">
        <f>K805</f>
        <v>0</v>
      </c>
      <c r="L804" s="17">
        <f>L805</f>
        <v>0</v>
      </c>
    </row>
    <row r="805" spans="1:12" ht="59.45" customHeight="1">
      <c r="A805" s="6"/>
      <c r="B805" s="6">
        <v>744</v>
      </c>
      <c r="C805" s="18" t="s">
        <v>893</v>
      </c>
      <c r="D805" s="18" t="s">
        <v>786</v>
      </c>
      <c r="E805" s="15" t="s">
        <v>379</v>
      </c>
      <c r="F805" s="18"/>
      <c r="G805" s="19" t="s">
        <v>380</v>
      </c>
      <c r="H805" s="20">
        <f>H806</f>
        <v>306538.86200000002</v>
      </c>
      <c r="I805" s="20">
        <f>I806</f>
        <v>283019.90399999998</v>
      </c>
      <c r="J805" s="20">
        <f>J806</f>
        <v>295106.09100000001</v>
      </c>
    </row>
    <row r="806" spans="1:12" ht="60" customHeight="1">
      <c r="A806" s="6"/>
      <c r="B806" s="6">
        <v>744</v>
      </c>
      <c r="C806" s="6" t="s">
        <v>893</v>
      </c>
      <c r="D806" s="6" t="s">
        <v>786</v>
      </c>
      <c r="E806" s="7" t="s">
        <v>381</v>
      </c>
      <c r="F806" s="6"/>
      <c r="G806" s="5" t="s">
        <v>382</v>
      </c>
      <c r="H806" s="21">
        <f>H807+H825+H841+H845+H848</f>
        <v>306538.86200000002</v>
      </c>
      <c r="I806" s="21">
        <f>I807+I825+I841+I845+I848</f>
        <v>283019.90399999998</v>
      </c>
      <c r="J806" s="21">
        <f>J807+J825+J841+J845+J848</f>
        <v>295106.09100000001</v>
      </c>
    </row>
    <row r="807" spans="1:12" ht="36" customHeight="1">
      <c r="A807" s="6"/>
      <c r="B807" s="6">
        <v>744</v>
      </c>
      <c r="C807" s="6" t="s">
        <v>893</v>
      </c>
      <c r="D807" s="6" t="s">
        <v>786</v>
      </c>
      <c r="E807" s="7" t="s">
        <v>403</v>
      </c>
      <c r="F807" s="6"/>
      <c r="G807" s="5" t="s">
        <v>404</v>
      </c>
      <c r="H807" s="21">
        <f>H808+H810+H814+H819+H822+H816</f>
        <v>48525.453000000009</v>
      </c>
      <c r="I807" s="21">
        <f>I808+I810+I814+I819+I822+I816</f>
        <v>46627.27</v>
      </c>
      <c r="J807" s="21">
        <f>J808+J810+J814+J819+J822+J816</f>
        <v>49111.886999999995</v>
      </c>
    </row>
    <row r="808" spans="1:12" ht="49.15" customHeight="1">
      <c r="A808" s="6"/>
      <c r="B808" s="6">
        <v>744</v>
      </c>
      <c r="C808" s="6" t="s">
        <v>893</v>
      </c>
      <c r="D808" s="6" t="s">
        <v>786</v>
      </c>
      <c r="E808" s="7" t="s">
        <v>405</v>
      </c>
      <c r="F808" s="23"/>
      <c r="G808" s="24" t="s">
        <v>406</v>
      </c>
      <c r="H808" s="21">
        <f>H809</f>
        <v>12895.272000000001</v>
      </c>
      <c r="I808" s="21">
        <f>I809</f>
        <v>12857.46</v>
      </c>
      <c r="J808" s="21">
        <f>J809</f>
        <v>14833.434999999999</v>
      </c>
    </row>
    <row r="809" spans="1:12" ht="60" customHeight="1">
      <c r="A809" s="6"/>
      <c r="B809" s="6">
        <v>744</v>
      </c>
      <c r="C809" s="6" t="s">
        <v>893</v>
      </c>
      <c r="D809" s="6" t="s">
        <v>786</v>
      </c>
      <c r="E809" s="7" t="s">
        <v>405</v>
      </c>
      <c r="F809" s="37" t="s">
        <v>846</v>
      </c>
      <c r="G809" s="24" t="s">
        <v>847</v>
      </c>
      <c r="H809" s="21">
        <v>12895.272000000001</v>
      </c>
      <c r="I809" s="21">
        <v>12857.46</v>
      </c>
      <c r="J809" s="21">
        <v>14833.434999999999</v>
      </c>
    </row>
    <row r="810" spans="1:12" ht="36" customHeight="1">
      <c r="A810" s="6"/>
      <c r="B810" s="6">
        <v>744</v>
      </c>
      <c r="C810" s="6" t="s">
        <v>893</v>
      </c>
      <c r="D810" s="6" t="s">
        <v>786</v>
      </c>
      <c r="E810" s="7" t="s">
        <v>407</v>
      </c>
      <c r="F810" s="23"/>
      <c r="G810" s="24" t="s">
        <v>408</v>
      </c>
      <c r="H810" s="21">
        <f>H811+H812+H813</f>
        <v>9743.9120000000003</v>
      </c>
      <c r="I810" s="21">
        <f>I811+I812+I813</f>
        <v>9478.5020000000004</v>
      </c>
      <c r="J810" s="21">
        <f>J811+J812+J813</f>
        <v>9987.1440000000002</v>
      </c>
    </row>
    <row r="811" spans="1:12" ht="105.6" customHeight="1">
      <c r="A811" s="6"/>
      <c r="B811" s="6">
        <v>744</v>
      </c>
      <c r="C811" s="6" t="s">
        <v>893</v>
      </c>
      <c r="D811" s="6" t="s">
        <v>786</v>
      </c>
      <c r="E811" s="7" t="s">
        <v>407</v>
      </c>
      <c r="F811" s="23" t="s">
        <v>799</v>
      </c>
      <c r="G811" s="24" t="s">
        <v>800</v>
      </c>
      <c r="H811" s="21">
        <v>8130.2150000000001</v>
      </c>
      <c r="I811" s="21">
        <v>8042.6540000000005</v>
      </c>
      <c r="J811" s="21">
        <v>8042.6540000000005</v>
      </c>
    </row>
    <row r="812" spans="1:12" ht="48" customHeight="1">
      <c r="A812" s="6"/>
      <c r="B812" s="6">
        <v>744</v>
      </c>
      <c r="C812" s="6" t="s">
        <v>893</v>
      </c>
      <c r="D812" s="6" t="s">
        <v>786</v>
      </c>
      <c r="E812" s="7" t="s">
        <v>407</v>
      </c>
      <c r="F812" s="23" t="s">
        <v>807</v>
      </c>
      <c r="G812" s="24" t="s">
        <v>808</v>
      </c>
      <c r="H812" s="21">
        <v>1611.4970000000001</v>
      </c>
      <c r="I812" s="21">
        <v>1435.848</v>
      </c>
      <c r="J812" s="21">
        <v>1944.49</v>
      </c>
    </row>
    <row r="813" spans="1:12" ht="24" customHeight="1">
      <c r="A813" s="6"/>
      <c r="B813" s="6">
        <v>744</v>
      </c>
      <c r="C813" s="6" t="s">
        <v>893</v>
      </c>
      <c r="D813" s="6" t="s">
        <v>786</v>
      </c>
      <c r="E813" s="7" t="s">
        <v>407</v>
      </c>
      <c r="F813" s="6" t="s">
        <v>838</v>
      </c>
      <c r="G813" s="5" t="s">
        <v>831</v>
      </c>
      <c r="H813" s="21">
        <v>2.2000000000000002</v>
      </c>
      <c r="I813" s="21">
        <v>0</v>
      </c>
      <c r="J813" s="21">
        <v>0</v>
      </c>
    </row>
    <row r="814" spans="1:12" ht="83.45" customHeight="1">
      <c r="A814" s="6"/>
      <c r="B814" s="6">
        <v>744</v>
      </c>
      <c r="C814" s="6" t="s">
        <v>893</v>
      </c>
      <c r="D814" s="6" t="s">
        <v>786</v>
      </c>
      <c r="E814" s="7" t="s">
        <v>409</v>
      </c>
      <c r="F814" s="6"/>
      <c r="G814" s="5" t="s">
        <v>410</v>
      </c>
      <c r="H814" s="21">
        <f>H815</f>
        <v>559</v>
      </c>
      <c r="I814" s="21">
        <f>I815</f>
        <v>0</v>
      </c>
      <c r="J814" s="21">
        <f>J815</f>
        <v>0</v>
      </c>
    </row>
    <row r="815" spans="1:12" ht="60" customHeight="1">
      <c r="A815" s="6"/>
      <c r="B815" s="6">
        <v>744</v>
      </c>
      <c r="C815" s="6" t="s">
        <v>893</v>
      </c>
      <c r="D815" s="6" t="s">
        <v>786</v>
      </c>
      <c r="E815" s="7" t="s">
        <v>409</v>
      </c>
      <c r="F815" s="37" t="s">
        <v>846</v>
      </c>
      <c r="G815" s="24" t="s">
        <v>847</v>
      </c>
      <c r="H815" s="21">
        <v>559</v>
      </c>
      <c r="I815" s="21">
        <v>0</v>
      </c>
      <c r="J815" s="21">
        <v>0</v>
      </c>
    </row>
    <row r="816" spans="1:12" ht="36" customHeight="1">
      <c r="A816" s="6"/>
      <c r="B816" s="6">
        <v>744</v>
      </c>
      <c r="C816" s="6" t="s">
        <v>893</v>
      </c>
      <c r="D816" s="6" t="s">
        <v>786</v>
      </c>
      <c r="E816" s="7" t="s">
        <v>307</v>
      </c>
      <c r="F816" s="37"/>
      <c r="G816" s="24" t="s">
        <v>308</v>
      </c>
      <c r="H816" s="21">
        <f>H817+H818</f>
        <v>1035.961</v>
      </c>
      <c r="I816" s="21">
        <f>I817+I818</f>
        <v>0</v>
      </c>
      <c r="J816" s="21">
        <f>J817+J818</f>
        <v>0</v>
      </c>
    </row>
    <row r="817" spans="1:10" ht="48" customHeight="1">
      <c r="A817" s="6"/>
      <c r="B817" s="6">
        <v>744</v>
      </c>
      <c r="C817" s="6" t="s">
        <v>893</v>
      </c>
      <c r="D817" s="6" t="s">
        <v>786</v>
      </c>
      <c r="E817" s="7" t="s">
        <v>307</v>
      </c>
      <c r="F817" s="23" t="s">
        <v>807</v>
      </c>
      <c r="G817" s="24" t="s">
        <v>808</v>
      </c>
      <c r="H817" s="21">
        <v>987.44600000000003</v>
      </c>
      <c r="I817" s="21">
        <v>0</v>
      </c>
      <c r="J817" s="21">
        <v>0</v>
      </c>
    </row>
    <row r="818" spans="1:10" ht="60" customHeight="1">
      <c r="A818" s="6"/>
      <c r="B818" s="6">
        <v>744</v>
      </c>
      <c r="C818" s="6" t="s">
        <v>893</v>
      </c>
      <c r="D818" s="6" t="s">
        <v>786</v>
      </c>
      <c r="E818" s="7" t="s">
        <v>307</v>
      </c>
      <c r="F818" s="37" t="s">
        <v>846</v>
      </c>
      <c r="G818" s="24" t="s">
        <v>847</v>
      </c>
      <c r="H818" s="21">
        <v>48.515000000000001</v>
      </c>
      <c r="I818" s="21">
        <v>0</v>
      </c>
      <c r="J818" s="21">
        <v>0</v>
      </c>
    </row>
    <row r="819" spans="1:10" ht="60" customHeight="1">
      <c r="A819" s="6"/>
      <c r="B819" s="6">
        <v>744</v>
      </c>
      <c r="C819" s="6" t="s">
        <v>893</v>
      </c>
      <c r="D819" s="6" t="s">
        <v>786</v>
      </c>
      <c r="E819" s="7" t="s">
        <v>411</v>
      </c>
      <c r="F819" s="6"/>
      <c r="G819" s="5" t="s">
        <v>412</v>
      </c>
      <c r="H819" s="21">
        <f>H821+H820</f>
        <v>24048.393</v>
      </c>
      <c r="I819" s="21">
        <f>I821+I820</f>
        <v>24048.393</v>
      </c>
      <c r="J819" s="21">
        <f>J821+J820</f>
        <v>24048.393</v>
      </c>
    </row>
    <row r="820" spans="1:10" ht="104.45" customHeight="1">
      <c r="A820" s="6"/>
      <c r="B820" s="6">
        <v>744</v>
      </c>
      <c r="C820" s="6" t="s">
        <v>893</v>
      </c>
      <c r="D820" s="6" t="s">
        <v>786</v>
      </c>
      <c r="E820" s="7" t="s">
        <v>411</v>
      </c>
      <c r="F820" s="23" t="s">
        <v>799</v>
      </c>
      <c r="G820" s="24" t="s">
        <v>800</v>
      </c>
      <c r="H820" s="21">
        <v>8672.19</v>
      </c>
      <c r="I820" s="21">
        <v>8672.19</v>
      </c>
      <c r="J820" s="21">
        <v>8672.19</v>
      </c>
    </row>
    <row r="821" spans="1:10" ht="60" customHeight="1">
      <c r="A821" s="6"/>
      <c r="B821" s="6">
        <v>744</v>
      </c>
      <c r="C821" s="6" t="s">
        <v>893</v>
      </c>
      <c r="D821" s="6" t="s">
        <v>786</v>
      </c>
      <c r="E821" s="7" t="s">
        <v>411</v>
      </c>
      <c r="F821" s="23" t="s">
        <v>846</v>
      </c>
      <c r="G821" s="24" t="s">
        <v>847</v>
      </c>
      <c r="H821" s="21">
        <v>15376.203</v>
      </c>
      <c r="I821" s="21">
        <v>15376.203</v>
      </c>
      <c r="J821" s="21">
        <v>15376.203</v>
      </c>
    </row>
    <row r="822" spans="1:10" ht="48" customHeight="1">
      <c r="A822" s="6"/>
      <c r="B822" s="6">
        <v>744</v>
      </c>
      <c r="C822" s="6" t="s">
        <v>893</v>
      </c>
      <c r="D822" s="6" t="s">
        <v>786</v>
      </c>
      <c r="E822" s="7" t="s">
        <v>413</v>
      </c>
      <c r="F822" s="6"/>
      <c r="G822" s="5" t="s">
        <v>414</v>
      </c>
      <c r="H822" s="21">
        <f>H823+H824</f>
        <v>242.91500000000002</v>
      </c>
      <c r="I822" s="21">
        <f>I823+I824</f>
        <v>242.91500000000002</v>
      </c>
      <c r="J822" s="21">
        <f>J823+J824</f>
        <v>242.91500000000002</v>
      </c>
    </row>
    <row r="823" spans="1:10" ht="105" customHeight="1">
      <c r="A823" s="6"/>
      <c r="B823" s="6">
        <v>744</v>
      </c>
      <c r="C823" s="6" t="s">
        <v>893</v>
      </c>
      <c r="D823" s="6" t="s">
        <v>786</v>
      </c>
      <c r="E823" s="7" t="s">
        <v>413</v>
      </c>
      <c r="F823" s="23" t="s">
        <v>799</v>
      </c>
      <c r="G823" s="24" t="s">
        <v>800</v>
      </c>
      <c r="H823" s="21">
        <v>87.599000000000004</v>
      </c>
      <c r="I823" s="21">
        <v>87.599000000000004</v>
      </c>
      <c r="J823" s="21">
        <v>87.599000000000004</v>
      </c>
    </row>
    <row r="824" spans="1:10" ht="60" customHeight="1">
      <c r="A824" s="6"/>
      <c r="B824" s="6">
        <v>744</v>
      </c>
      <c r="C824" s="6" t="s">
        <v>893</v>
      </c>
      <c r="D824" s="6" t="s">
        <v>786</v>
      </c>
      <c r="E824" s="7" t="s">
        <v>413</v>
      </c>
      <c r="F824" s="23" t="s">
        <v>846</v>
      </c>
      <c r="G824" s="24" t="s">
        <v>847</v>
      </c>
      <c r="H824" s="21">
        <v>155.316</v>
      </c>
      <c r="I824" s="21">
        <v>155.316</v>
      </c>
      <c r="J824" s="21">
        <v>155.316</v>
      </c>
    </row>
    <row r="825" spans="1:10" ht="24" customHeight="1">
      <c r="A825" s="6"/>
      <c r="B825" s="6">
        <v>744</v>
      </c>
      <c r="C825" s="6" t="s">
        <v>893</v>
      </c>
      <c r="D825" s="6" t="s">
        <v>786</v>
      </c>
      <c r="E825" s="7" t="s">
        <v>415</v>
      </c>
      <c r="F825" s="6"/>
      <c r="G825" s="5" t="s">
        <v>416</v>
      </c>
      <c r="H825" s="21">
        <f>H826+H828+H832+H835+H838</f>
        <v>240110.35500000001</v>
      </c>
      <c r="I825" s="21">
        <f>I826+I828+I832+I835+I838</f>
        <v>227275.07200000001</v>
      </c>
      <c r="J825" s="21">
        <f>J826+J828+J832+J835+J838</f>
        <v>236876.64200000002</v>
      </c>
    </row>
    <row r="826" spans="1:10" ht="60" customHeight="1">
      <c r="A826" s="6"/>
      <c r="B826" s="6">
        <v>744</v>
      </c>
      <c r="C826" s="6" t="s">
        <v>893</v>
      </c>
      <c r="D826" s="6" t="s">
        <v>786</v>
      </c>
      <c r="E826" s="7" t="s">
        <v>417</v>
      </c>
      <c r="F826" s="6"/>
      <c r="G826" s="26" t="s">
        <v>418</v>
      </c>
      <c r="H826" s="21">
        <f>H827</f>
        <v>59848.77</v>
      </c>
      <c r="I826" s="21">
        <f>I827</f>
        <v>65846.527000000002</v>
      </c>
      <c r="J826" s="21">
        <f>J827</f>
        <v>71846.527000000002</v>
      </c>
    </row>
    <row r="827" spans="1:10" ht="60" customHeight="1">
      <c r="A827" s="6"/>
      <c r="B827" s="6">
        <v>744</v>
      </c>
      <c r="C827" s="6" t="s">
        <v>893</v>
      </c>
      <c r="D827" s="6" t="s">
        <v>786</v>
      </c>
      <c r="E827" s="7" t="s">
        <v>417</v>
      </c>
      <c r="F827" s="37" t="s">
        <v>846</v>
      </c>
      <c r="G827" s="24" t="s">
        <v>847</v>
      </c>
      <c r="H827" s="21">
        <v>59848.77</v>
      </c>
      <c r="I827" s="21">
        <v>65846.527000000002</v>
      </c>
      <c r="J827" s="21">
        <v>71846.527000000002</v>
      </c>
    </row>
    <row r="828" spans="1:10" ht="48" customHeight="1">
      <c r="A828" s="6"/>
      <c r="B828" s="6">
        <v>744</v>
      </c>
      <c r="C828" s="6" t="s">
        <v>893</v>
      </c>
      <c r="D828" s="6" t="s">
        <v>786</v>
      </c>
      <c r="E828" s="7" t="s">
        <v>419</v>
      </c>
      <c r="F828" s="6"/>
      <c r="G828" s="26" t="s">
        <v>420</v>
      </c>
      <c r="H828" s="21">
        <f>H829+H830+H831</f>
        <v>52901.034</v>
      </c>
      <c r="I828" s="21">
        <f>I829+I830+I831</f>
        <v>54521.209000000003</v>
      </c>
      <c r="J828" s="21">
        <f>J829+J830+J831</f>
        <v>57726.423000000003</v>
      </c>
    </row>
    <row r="829" spans="1:10" ht="106.15" customHeight="1">
      <c r="A829" s="6"/>
      <c r="B829" s="6">
        <v>744</v>
      </c>
      <c r="C829" s="6" t="s">
        <v>893</v>
      </c>
      <c r="D829" s="6" t="s">
        <v>786</v>
      </c>
      <c r="E829" s="7" t="s">
        <v>419</v>
      </c>
      <c r="F829" s="23" t="s">
        <v>799</v>
      </c>
      <c r="G829" s="24" t="s">
        <v>800</v>
      </c>
      <c r="H829" s="21">
        <v>35960.103000000003</v>
      </c>
      <c r="I829" s="21">
        <v>35755.584000000003</v>
      </c>
      <c r="J829" s="21">
        <v>35755.584000000003</v>
      </c>
    </row>
    <row r="830" spans="1:10" ht="48" customHeight="1">
      <c r="A830" s="6"/>
      <c r="B830" s="6">
        <v>744</v>
      </c>
      <c r="C830" s="6" t="s">
        <v>893</v>
      </c>
      <c r="D830" s="6" t="s">
        <v>786</v>
      </c>
      <c r="E830" s="7" t="s">
        <v>419</v>
      </c>
      <c r="F830" s="23" t="s">
        <v>807</v>
      </c>
      <c r="G830" s="24" t="s">
        <v>808</v>
      </c>
      <c r="H830" s="21">
        <v>16185.829</v>
      </c>
      <c r="I830" s="21">
        <v>18623.635999999999</v>
      </c>
      <c r="J830" s="21">
        <v>21828.85</v>
      </c>
    </row>
    <row r="831" spans="1:10" ht="24" customHeight="1">
      <c r="A831" s="6"/>
      <c r="B831" s="6">
        <v>744</v>
      </c>
      <c r="C831" s="6" t="s">
        <v>893</v>
      </c>
      <c r="D831" s="6" t="s">
        <v>786</v>
      </c>
      <c r="E831" s="7" t="s">
        <v>419</v>
      </c>
      <c r="F831" s="6" t="s">
        <v>838</v>
      </c>
      <c r="G831" s="5" t="s">
        <v>831</v>
      </c>
      <c r="H831" s="21">
        <v>755.10199999999998</v>
      </c>
      <c r="I831" s="21">
        <v>141.989</v>
      </c>
      <c r="J831" s="21">
        <v>141.989</v>
      </c>
    </row>
    <row r="832" spans="1:10" ht="48" customHeight="1">
      <c r="A832" s="6"/>
      <c r="B832" s="6">
        <v>744</v>
      </c>
      <c r="C832" s="6" t="s">
        <v>893</v>
      </c>
      <c r="D832" s="6" t="s">
        <v>786</v>
      </c>
      <c r="E832" s="7" t="s">
        <v>421</v>
      </c>
      <c r="F832" s="6"/>
      <c r="G832" s="5" t="s">
        <v>422</v>
      </c>
      <c r="H832" s="21">
        <f>H834+H833</f>
        <v>22554.584000000003</v>
      </c>
      <c r="I832" s="21">
        <f>I834+I833</f>
        <v>2101.3690000000001</v>
      </c>
      <c r="J832" s="21">
        <f>J834+J833</f>
        <v>2497.7249999999999</v>
      </c>
    </row>
    <row r="833" spans="1:10" ht="48" customHeight="1">
      <c r="A833" s="6"/>
      <c r="B833" s="6">
        <v>744</v>
      </c>
      <c r="C833" s="6" t="s">
        <v>893</v>
      </c>
      <c r="D833" s="6" t="s">
        <v>786</v>
      </c>
      <c r="E833" s="7" t="s">
        <v>421</v>
      </c>
      <c r="F833" s="23" t="s">
        <v>807</v>
      </c>
      <c r="G833" s="24" t="s">
        <v>808</v>
      </c>
      <c r="H833" s="21">
        <v>16387.594000000001</v>
      </c>
      <c r="I833" s="21">
        <v>2101.3690000000001</v>
      </c>
      <c r="J833" s="21">
        <v>2497.7249999999999</v>
      </c>
    </row>
    <row r="834" spans="1:10" ht="60" customHeight="1">
      <c r="A834" s="6"/>
      <c r="B834" s="6">
        <v>744</v>
      </c>
      <c r="C834" s="6" t="s">
        <v>893</v>
      </c>
      <c r="D834" s="6" t="s">
        <v>786</v>
      </c>
      <c r="E834" s="7" t="s">
        <v>421</v>
      </c>
      <c r="F834" s="37" t="s">
        <v>846</v>
      </c>
      <c r="G834" s="24" t="s">
        <v>847</v>
      </c>
      <c r="H834" s="21">
        <v>6166.99</v>
      </c>
      <c r="I834" s="21">
        <v>0</v>
      </c>
      <c r="J834" s="21">
        <v>0</v>
      </c>
    </row>
    <row r="835" spans="1:10" ht="59.45" customHeight="1">
      <c r="A835" s="6"/>
      <c r="B835" s="6">
        <v>744</v>
      </c>
      <c r="C835" s="6" t="s">
        <v>893</v>
      </c>
      <c r="D835" s="6" t="s">
        <v>786</v>
      </c>
      <c r="E835" s="7" t="s">
        <v>423</v>
      </c>
      <c r="F835" s="6"/>
      <c r="G835" s="5" t="s">
        <v>424</v>
      </c>
      <c r="H835" s="21">
        <f>H837+H836</f>
        <v>103757.90700000001</v>
      </c>
      <c r="I835" s="21">
        <f>I837+I836</f>
        <v>103757.90700000001</v>
      </c>
      <c r="J835" s="21">
        <f>J837+J836</f>
        <v>103757.90700000001</v>
      </c>
    </row>
    <row r="836" spans="1:10" ht="105.6" customHeight="1">
      <c r="A836" s="6"/>
      <c r="B836" s="6">
        <v>744</v>
      </c>
      <c r="C836" s="6" t="s">
        <v>893</v>
      </c>
      <c r="D836" s="6" t="s">
        <v>786</v>
      </c>
      <c r="E836" s="7" t="s">
        <v>423</v>
      </c>
      <c r="F836" s="23" t="s">
        <v>799</v>
      </c>
      <c r="G836" s="24" t="s">
        <v>800</v>
      </c>
      <c r="H836" s="21">
        <v>34519.849000000002</v>
      </c>
      <c r="I836" s="21">
        <v>34519.849000000002</v>
      </c>
      <c r="J836" s="21">
        <v>34519.849000000002</v>
      </c>
    </row>
    <row r="837" spans="1:10" ht="60" customHeight="1">
      <c r="A837" s="6"/>
      <c r="B837" s="6">
        <v>744</v>
      </c>
      <c r="C837" s="6" t="s">
        <v>893</v>
      </c>
      <c r="D837" s="6" t="s">
        <v>786</v>
      </c>
      <c r="E837" s="7" t="s">
        <v>423</v>
      </c>
      <c r="F837" s="23" t="s">
        <v>846</v>
      </c>
      <c r="G837" s="24" t="s">
        <v>847</v>
      </c>
      <c r="H837" s="21">
        <v>69238.058000000005</v>
      </c>
      <c r="I837" s="21">
        <v>69238.058000000005</v>
      </c>
      <c r="J837" s="21">
        <v>69238.058000000005</v>
      </c>
    </row>
    <row r="838" spans="1:10" ht="60" customHeight="1">
      <c r="A838" s="6"/>
      <c r="B838" s="6">
        <v>744</v>
      </c>
      <c r="C838" s="6" t="s">
        <v>893</v>
      </c>
      <c r="D838" s="6" t="s">
        <v>786</v>
      </c>
      <c r="E838" s="7" t="s">
        <v>425</v>
      </c>
      <c r="F838" s="6"/>
      <c r="G838" s="5" t="s">
        <v>426</v>
      </c>
      <c r="H838" s="21">
        <f>H839+H840</f>
        <v>1048.06</v>
      </c>
      <c r="I838" s="21">
        <f>I839+I840</f>
        <v>1048.06</v>
      </c>
      <c r="J838" s="21">
        <f>J839+J840</f>
        <v>1048.06</v>
      </c>
    </row>
    <row r="839" spans="1:10" ht="106.15" customHeight="1">
      <c r="A839" s="6"/>
      <c r="B839" s="6">
        <v>744</v>
      </c>
      <c r="C839" s="6" t="s">
        <v>893</v>
      </c>
      <c r="D839" s="6" t="s">
        <v>786</v>
      </c>
      <c r="E839" s="7" t="s">
        <v>425</v>
      </c>
      <c r="F839" s="23" t="s">
        <v>799</v>
      </c>
      <c r="G839" s="24" t="s">
        <v>800</v>
      </c>
      <c r="H839" s="21">
        <v>348.68599999999998</v>
      </c>
      <c r="I839" s="21">
        <v>348.68599999999998</v>
      </c>
      <c r="J839" s="21">
        <v>348.68599999999998</v>
      </c>
    </row>
    <row r="840" spans="1:10" ht="60" customHeight="1">
      <c r="A840" s="6"/>
      <c r="B840" s="6">
        <v>744</v>
      </c>
      <c r="C840" s="6" t="s">
        <v>893</v>
      </c>
      <c r="D840" s="6" t="s">
        <v>786</v>
      </c>
      <c r="E840" s="7" t="s">
        <v>425</v>
      </c>
      <c r="F840" s="23" t="s">
        <v>846</v>
      </c>
      <c r="G840" s="24" t="s">
        <v>847</v>
      </c>
      <c r="H840" s="21">
        <v>699.37400000000002</v>
      </c>
      <c r="I840" s="21">
        <v>699.37400000000002</v>
      </c>
      <c r="J840" s="21">
        <v>699.37400000000002</v>
      </c>
    </row>
    <row r="841" spans="1:10" ht="38.450000000000003" customHeight="1">
      <c r="A841" s="6"/>
      <c r="B841" s="6">
        <v>744</v>
      </c>
      <c r="C841" s="6" t="s">
        <v>893</v>
      </c>
      <c r="D841" s="6" t="s">
        <v>786</v>
      </c>
      <c r="E841" s="7" t="s">
        <v>427</v>
      </c>
      <c r="F841" s="6"/>
      <c r="G841" s="5" t="s">
        <v>428</v>
      </c>
      <c r="H841" s="21">
        <f>H842</f>
        <v>9619.3350000000009</v>
      </c>
      <c r="I841" s="21">
        <f>I842</f>
        <v>7969.1980000000003</v>
      </c>
      <c r="J841" s="21">
        <f>J842</f>
        <v>7969.1980000000003</v>
      </c>
    </row>
    <row r="842" spans="1:10" ht="94.15" customHeight="1">
      <c r="A842" s="6"/>
      <c r="B842" s="6">
        <v>744</v>
      </c>
      <c r="C842" s="6" t="s">
        <v>893</v>
      </c>
      <c r="D842" s="6" t="s">
        <v>786</v>
      </c>
      <c r="E842" s="7" t="s">
        <v>429</v>
      </c>
      <c r="F842" s="6"/>
      <c r="G842" s="5" t="s">
        <v>132</v>
      </c>
      <c r="H842" s="21">
        <f>H843+H844</f>
        <v>9619.3350000000009</v>
      </c>
      <c r="I842" s="21">
        <f>I843+I844</f>
        <v>7969.1980000000003</v>
      </c>
      <c r="J842" s="21">
        <f>J843+J844</f>
        <v>7969.1980000000003</v>
      </c>
    </row>
    <row r="843" spans="1:10" ht="48" customHeight="1">
      <c r="A843" s="6"/>
      <c r="B843" s="6">
        <v>744</v>
      </c>
      <c r="C843" s="6" t="s">
        <v>893</v>
      </c>
      <c r="D843" s="6" t="s">
        <v>786</v>
      </c>
      <c r="E843" s="7" t="s">
        <v>429</v>
      </c>
      <c r="F843" s="23" t="s">
        <v>807</v>
      </c>
      <c r="G843" s="24" t="s">
        <v>808</v>
      </c>
      <c r="H843" s="21">
        <v>1158.377</v>
      </c>
      <c r="I843" s="21">
        <v>1158.377</v>
      </c>
      <c r="J843" s="21">
        <v>1158.377</v>
      </c>
    </row>
    <row r="844" spans="1:10" ht="60" customHeight="1">
      <c r="A844" s="6"/>
      <c r="B844" s="6">
        <v>744</v>
      </c>
      <c r="C844" s="6" t="s">
        <v>893</v>
      </c>
      <c r="D844" s="6" t="s">
        <v>786</v>
      </c>
      <c r="E844" s="7" t="s">
        <v>429</v>
      </c>
      <c r="F844" s="37" t="s">
        <v>846</v>
      </c>
      <c r="G844" s="24" t="s">
        <v>847</v>
      </c>
      <c r="H844" s="21">
        <v>8460.9580000000005</v>
      </c>
      <c r="I844" s="21">
        <v>6810.8209999999999</v>
      </c>
      <c r="J844" s="21">
        <v>6810.8209999999999</v>
      </c>
    </row>
    <row r="845" spans="1:10" ht="24" customHeight="1">
      <c r="A845" s="6"/>
      <c r="B845" s="6">
        <v>744</v>
      </c>
      <c r="C845" s="6" t="s">
        <v>893</v>
      </c>
      <c r="D845" s="6" t="s">
        <v>786</v>
      </c>
      <c r="E845" s="7" t="s">
        <v>430</v>
      </c>
      <c r="F845" s="6"/>
      <c r="G845" s="5" t="s">
        <v>431</v>
      </c>
      <c r="H845" s="21">
        <f t="shared" ref="H845:J846" si="69">H846</f>
        <v>1148.364</v>
      </c>
      <c r="I845" s="21">
        <f t="shared" si="69"/>
        <v>1148.364</v>
      </c>
      <c r="J845" s="21">
        <f t="shared" si="69"/>
        <v>1148.364</v>
      </c>
    </row>
    <row r="846" spans="1:10" ht="24.6" customHeight="1">
      <c r="A846" s="6"/>
      <c r="B846" s="6">
        <v>744</v>
      </c>
      <c r="C846" s="6" t="s">
        <v>893</v>
      </c>
      <c r="D846" s="6" t="s">
        <v>786</v>
      </c>
      <c r="E846" s="7" t="s">
        <v>432</v>
      </c>
      <c r="F846" s="6"/>
      <c r="G846" s="5" t="s">
        <v>433</v>
      </c>
      <c r="H846" s="21">
        <f t="shared" si="69"/>
        <v>1148.364</v>
      </c>
      <c r="I846" s="21">
        <f t="shared" si="69"/>
        <v>1148.364</v>
      </c>
      <c r="J846" s="21">
        <f t="shared" si="69"/>
        <v>1148.364</v>
      </c>
    </row>
    <row r="847" spans="1:10" ht="60" customHeight="1">
      <c r="A847" s="6"/>
      <c r="B847" s="6">
        <v>744</v>
      </c>
      <c r="C847" s="6" t="s">
        <v>893</v>
      </c>
      <c r="D847" s="6" t="s">
        <v>786</v>
      </c>
      <c r="E847" s="7" t="s">
        <v>432</v>
      </c>
      <c r="F847" s="37" t="s">
        <v>846</v>
      </c>
      <c r="G847" s="24" t="s">
        <v>847</v>
      </c>
      <c r="H847" s="21">
        <v>1148.364</v>
      </c>
      <c r="I847" s="21">
        <v>1148.364</v>
      </c>
      <c r="J847" s="21">
        <v>1148.364</v>
      </c>
    </row>
    <row r="848" spans="1:10" ht="48" customHeight="1">
      <c r="A848" s="6"/>
      <c r="B848" s="6">
        <v>744</v>
      </c>
      <c r="C848" s="6" t="s">
        <v>893</v>
      </c>
      <c r="D848" s="6" t="s">
        <v>786</v>
      </c>
      <c r="E848" s="7" t="s">
        <v>728</v>
      </c>
      <c r="F848" s="6"/>
      <c r="G848" s="5" t="s">
        <v>727</v>
      </c>
      <c r="H848" s="21">
        <f>H849+H852+H854+H856+H858+H860+H862+H866+H868+H870+H872+H874+H876+H880+H878+H864</f>
        <v>7135.3549999999996</v>
      </c>
      <c r="I848" s="21">
        <f>I849+I852+I854+I856+I858+I860+I862+I866+I868+I870+I872+I874+I876+I880+I878+I864</f>
        <v>0</v>
      </c>
      <c r="J848" s="21">
        <f>J849+J852+J854+J856+J858+J860+J862+J866+J868+J870+J872+J874+J876+J880+J878+J864</f>
        <v>0</v>
      </c>
    </row>
    <row r="849" spans="1:12" ht="60" customHeight="1">
      <c r="A849" s="6"/>
      <c r="B849" s="6">
        <v>744</v>
      </c>
      <c r="C849" s="6" t="s">
        <v>893</v>
      </c>
      <c r="D849" s="6" t="s">
        <v>786</v>
      </c>
      <c r="E849" s="7" t="s">
        <v>729</v>
      </c>
      <c r="F849" s="27"/>
      <c r="G849" s="5" t="s">
        <v>668</v>
      </c>
      <c r="H849" s="21">
        <f>H850+H851</f>
        <v>1649.7109999999998</v>
      </c>
      <c r="I849" s="21">
        <f>I850+I851</f>
        <v>0</v>
      </c>
      <c r="J849" s="21">
        <f>J850+J851</f>
        <v>0</v>
      </c>
      <c r="K849" s="21">
        <f>K850+K851</f>
        <v>0</v>
      </c>
      <c r="L849" s="21">
        <f>L850+L851</f>
        <v>0</v>
      </c>
    </row>
    <row r="850" spans="1:12" ht="48" customHeight="1">
      <c r="A850" s="6"/>
      <c r="B850" s="6">
        <v>744</v>
      </c>
      <c r="C850" s="6" t="s">
        <v>893</v>
      </c>
      <c r="D850" s="6" t="s">
        <v>786</v>
      </c>
      <c r="E850" s="7" t="s">
        <v>729</v>
      </c>
      <c r="F850" s="23" t="s">
        <v>807</v>
      </c>
      <c r="G850" s="24" t="s">
        <v>808</v>
      </c>
      <c r="H850" s="21">
        <v>1349.3989999999999</v>
      </c>
      <c r="I850" s="21">
        <v>0</v>
      </c>
      <c r="J850" s="21">
        <v>0</v>
      </c>
    </row>
    <row r="851" spans="1:12" ht="60" customHeight="1">
      <c r="A851" s="6"/>
      <c r="B851" s="6">
        <v>744</v>
      </c>
      <c r="C851" s="6" t="s">
        <v>893</v>
      </c>
      <c r="D851" s="6" t="s">
        <v>786</v>
      </c>
      <c r="E851" s="7" t="s">
        <v>729</v>
      </c>
      <c r="F851" s="37" t="s">
        <v>846</v>
      </c>
      <c r="G851" s="24" t="s">
        <v>847</v>
      </c>
      <c r="H851" s="21">
        <v>300.31200000000001</v>
      </c>
      <c r="I851" s="21">
        <v>0</v>
      </c>
      <c r="J851" s="21">
        <v>0</v>
      </c>
    </row>
    <row r="852" spans="1:12" ht="105" customHeight="1">
      <c r="A852" s="6"/>
      <c r="B852" s="6">
        <v>744</v>
      </c>
      <c r="C852" s="6" t="s">
        <v>893</v>
      </c>
      <c r="D852" s="6" t="s">
        <v>786</v>
      </c>
      <c r="E852" s="7" t="s">
        <v>134</v>
      </c>
      <c r="F852" s="37"/>
      <c r="G852" s="24" t="s">
        <v>133</v>
      </c>
      <c r="H852" s="21">
        <f>H853</f>
        <v>301.31799999999998</v>
      </c>
      <c r="I852" s="21">
        <f>I853</f>
        <v>0</v>
      </c>
      <c r="J852" s="21">
        <f>J853</f>
        <v>0</v>
      </c>
    </row>
    <row r="853" spans="1:12" ht="48" customHeight="1">
      <c r="A853" s="6"/>
      <c r="B853" s="6">
        <v>744</v>
      </c>
      <c r="C853" s="6" t="s">
        <v>893</v>
      </c>
      <c r="D853" s="6" t="s">
        <v>786</v>
      </c>
      <c r="E853" s="7" t="s">
        <v>134</v>
      </c>
      <c r="F853" s="23" t="s">
        <v>807</v>
      </c>
      <c r="G853" s="24" t="s">
        <v>808</v>
      </c>
      <c r="H853" s="21">
        <v>301.31799999999998</v>
      </c>
      <c r="I853" s="21">
        <v>0</v>
      </c>
      <c r="J853" s="21">
        <v>0</v>
      </c>
    </row>
    <row r="854" spans="1:12" ht="105.6" customHeight="1">
      <c r="A854" s="6"/>
      <c r="B854" s="6">
        <v>744</v>
      </c>
      <c r="C854" s="6" t="s">
        <v>893</v>
      </c>
      <c r="D854" s="6" t="s">
        <v>786</v>
      </c>
      <c r="E854" s="7" t="s">
        <v>135</v>
      </c>
      <c r="F854" s="37"/>
      <c r="G854" s="24" t="s">
        <v>136</v>
      </c>
      <c r="H854" s="21">
        <f>H855</f>
        <v>860.72500000000002</v>
      </c>
      <c r="I854" s="21">
        <f>I855</f>
        <v>0</v>
      </c>
      <c r="J854" s="21">
        <f>J855</f>
        <v>0</v>
      </c>
    </row>
    <row r="855" spans="1:12" ht="48" customHeight="1">
      <c r="A855" s="6"/>
      <c r="B855" s="6">
        <v>744</v>
      </c>
      <c r="C855" s="6" t="s">
        <v>893</v>
      </c>
      <c r="D855" s="6" t="s">
        <v>786</v>
      </c>
      <c r="E855" s="7" t="s">
        <v>135</v>
      </c>
      <c r="F855" s="23" t="s">
        <v>807</v>
      </c>
      <c r="G855" s="24" t="s">
        <v>808</v>
      </c>
      <c r="H855" s="21">
        <v>860.72500000000002</v>
      </c>
      <c r="I855" s="21">
        <v>0</v>
      </c>
      <c r="J855" s="21">
        <v>0</v>
      </c>
    </row>
    <row r="856" spans="1:12" ht="108" customHeight="1">
      <c r="A856" s="6"/>
      <c r="B856" s="6">
        <v>744</v>
      </c>
      <c r="C856" s="6" t="s">
        <v>893</v>
      </c>
      <c r="D856" s="6" t="s">
        <v>786</v>
      </c>
      <c r="E856" s="7" t="s">
        <v>137</v>
      </c>
      <c r="F856" s="37"/>
      <c r="G856" s="24" t="s">
        <v>138</v>
      </c>
      <c r="H856" s="21">
        <f>H857</f>
        <v>177.61600000000001</v>
      </c>
      <c r="I856" s="21">
        <f>I857</f>
        <v>0</v>
      </c>
      <c r="J856" s="21">
        <f>J857</f>
        <v>0</v>
      </c>
    </row>
    <row r="857" spans="1:12" ht="48" customHeight="1">
      <c r="A857" s="6"/>
      <c r="B857" s="6">
        <v>744</v>
      </c>
      <c r="C857" s="6" t="s">
        <v>893</v>
      </c>
      <c r="D857" s="6" t="s">
        <v>786</v>
      </c>
      <c r="E857" s="7" t="s">
        <v>137</v>
      </c>
      <c r="F857" s="23" t="s">
        <v>807</v>
      </c>
      <c r="G857" s="24" t="s">
        <v>808</v>
      </c>
      <c r="H857" s="21">
        <v>177.61600000000001</v>
      </c>
      <c r="I857" s="21">
        <v>0</v>
      </c>
      <c r="J857" s="21">
        <v>0</v>
      </c>
    </row>
    <row r="858" spans="1:12" ht="108" customHeight="1">
      <c r="A858" s="6"/>
      <c r="B858" s="6">
        <v>744</v>
      </c>
      <c r="C858" s="6" t="s">
        <v>893</v>
      </c>
      <c r="D858" s="6" t="s">
        <v>786</v>
      </c>
      <c r="E858" s="7" t="s">
        <v>139</v>
      </c>
      <c r="F858" s="37"/>
      <c r="G858" s="24" t="s">
        <v>140</v>
      </c>
      <c r="H858" s="21">
        <f>H859</f>
        <v>521.48400000000004</v>
      </c>
      <c r="I858" s="21">
        <f>I859</f>
        <v>0</v>
      </c>
      <c r="J858" s="21">
        <f>J859</f>
        <v>0</v>
      </c>
      <c r="K858" s="21">
        <f>K859</f>
        <v>0</v>
      </c>
      <c r="L858" s="21">
        <f>L859</f>
        <v>0</v>
      </c>
    </row>
    <row r="859" spans="1:12" ht="48" customHeight="1">
      <c r="A859" s="6"/>
      <c r="B859" s="6">
        <v>744</v>
      </c>
      <c r="C859" s="6" t="s">
        <v>893</v>
      </c>
      <c r="D859" s="6" t="s">
        <v>786</v>
      </c>
      <c r="E859" s="7" t="s">
        <v>139</v>
      </c>
      <c r="F859" s="23" t="s">
        <v>807</v>
      </c>
      <c r="G859" s="24" t="s">
        <v>808</v>
      </c>
      <c r="H859" s="21">
        <v>521.48400000000004</v>
      </c>
      <c r="I859" s="21">
        <v>0</v>
      </c>
      <c r="J859" s="21">
        <v>0</v>
      </c>
    </row>
    <row r="860" spans="1:12" ht="120" customHeight="1">
      <c r="A860" s="6"/>
      <c r="B860" s="6">
        <v>744</v>
      </c>
      <c r="C860" s="6" t="s">
        <v>893</v>
      </c>
      <c r="D860" s="6" t="s">
        <v>786</v>
      </c>
      <c r="E860" s="7" t="s">
        <v>141</v>
      </c>
      <c r="F860" s="37"/>
      <c r="G860" s="24" t="s">
        <v>142</v>
      </c>
      <c r="H860" s="21">
        <f>H861</f>
        <v>123.84</v>
      </c>
      <c r="I860" s="21">
        <f>I861</f>
        <v>0</v>
      </c>
      <c r="J860" s="21">
        <f>J861</f>
        <v>0</v>
      </c>
    </row>
    <row r="861" spans="1:12" ht="48" customHeight="1">
      <c r="A861" s="6"/>
      <c r="B861" s="6">
        <v>744</v>
      </c>
      <c r="C861" s="6" t="s">
        <v>893</v>
      </c>
      <c r="D861" s="6" t="s">
        <v>786</v>
      </c>
      <c r="E861" s="7" t="s">
        <v>141</v>
      </c>
      <c r="F861" s="23" t="s">
        <v>807</v>
      </c>
      <c r="G861" s="24" t="s">
        <v>808</v>
      </c>
      <c r="H861" s="21">
        <v>123.84</v>
      </c>
      <c r="I861" s="21">
        <v>0</v>
      </c>
      <c r="J861" s="21">
        <v>0</v>
      </c>
    </row>
    <row r="862" spans="1:12" ht="108" customHeight="1">
      <c r="A862" s="6"/>
      <c r="B862" s="6">
        <v>744</v>
      </c>
      <c r="C862" s="6" t="s">
        <v>893</v>
      </c>
      <c r="D862" s="6" t="s">
        <v>786</v>
      </c>
      <c r="E862" s="7" t="s">
        <v>143</v>
      </c>
      <c r="F862" s="37"/>
      <c r="G862" s="24" t="s">
        <v>144</v>
      </c>
      <c r="H862" s="21">
        <f>H863</f>
        <v>360.66800000000001</v>
      </c>
      <c r="I862" s="21">
        <f t="shared" ref="I862:J864" si="70">I863</f>
        <v>0</v>
      </c>
      <c r="J862" s="21">
        <f t="shared" si="70"/>
        <v>0</v>
      </c>
    </row>
    <row r="863" spans="1:12" ht="48" customHeight="1">
      <c r="A863" s="6"/>
      <c r="B863" s="6">
        <v>744</v>
      </c>
      <c r="C863" s="6" t="s">
        <v>893</v>
      </c>
      <c r="D863" s="6" t="s">
        <v>786</v>
      </c>
      <c r="E863" s="7" t="s">
        <v>143</v>
      </c>
      <c r="F863" s="23" t="s">
        <v>807</v>
      </c>
      <c r="G863" s="24" t="s">
        <v>808</v>
      </c>
      <c r="H863" s="21">
        <v>360.66800000000001</v>
      </c>
      <c r="I863" s="21">
        <v>0</v>
      </c>
      <c r="J863" s="21">
        <v>0</v>
      </c>
    </row>
    <row r="864" spans="1:12" ht="132" customHeight="1">
      <c r="A864" s="6"/>
      <c r="B864" s="6">
        <v>744</v>
      </c>
      <c r="C864" s="6" t="s">
        <v>893</v>
      </c>
      <c r="D864" s="6" t="s">
        <v>786</v>
      </c>
      <c r="E864" s="7" t="s">
        <v>351</v>
      </c>
      <c r="F864" s="37"/>
      <c r="G864" s="24" t="s">
        <v>352</v>
      </c>
      <c r="H864" s="21">
        <f>H865</f>
        <v>230.892</v>
      </c>
      <c r="I864" s="21">
        <f t="shared" si="70"/>
        <v>0</v>
      </c>
      <c r="J864" s="21">
        <f t="shared" si="70"/>
        <v>0</v>
      </c>
    </row>
    <row r="865" spans="1:10" ht="48" customHeight="1">
      <c r="A865" s="6"/>
      <c r="B865" s="6">
        <v>744</v>
      </c>
      <c r="C865" s="6" t="s">
        <v>893</v>
      </c>
      <c r="D865" s="6" t="s">
        <v>786</v>
      </c>
      <c r="E865" s="7" t="s">
        <v>351</v>
      </c>
      <c r="F865" s="23" t="s">
        <v>807</v>
      </c>
      <c r="G865" s="24" t="s">
        <v>808</v>
      </c>
      <c r="H865" s="21">
        <v>230.892</v>
      </c>
      <c r="I865" s="21">
        <v>0</v>
      </c>
      <c r="J865" s="21">
        <v>0</v>
      </c>
    </row>
    <row r="866" spans="1:10" ht="119.45" customHeight="1">
      <c r="A866" s="6"/>
      <c r="B866" s="6">
        <v>744</v>
      </c>
      <c r="C866" s="6" t="s">
        <v>893</v>
      </c>
      <c r="D866" s="6" t="s">
        <v>786</v>
      </c>
      <c r="E866" s="7" t="s">
        <v>145</v>
      </c>
      <c r="F866" s="37"/>
      <c r="G866" s="24" t="s">
        <v>146</v>
      </c>
      <c r="H866" s="21">
        <f>H867</f>
        <v>249.41499999999999</v>
      </c>
      <c r="I866" s="21">
        <f>I867</f>
        <v>0</v>
      </c>
      <c r="J866" s="21">
        <f>J867</f>
        <v>0</v>
      </c>
    </row>
    <row r="867" spans="1:10" ht="60" customHeight="1">
      <c r="A867" s="6"/>
      <c r="B867" s="6">
        <v>744</v>
      </c>
      <c r="C867" s="6" t="s">
        <v>893</v>
      </c>
      <c r="D867" s="6" t="s">
        <v>786</v>
      </c>
      <c r="E867" s="7" t="s">
        <v>145</v>
      </c>
      <c r="F867" s="37" t="s">
        <v>846</v>
      </c>
      <c r="G867" s="24" t="s">
        <v>847</v>
      </c>
      <c r="H867" s="21">
        <v>249.41499999999999</v>
      </c>
      <c r="I867" s="21">
        <v>0</v>
      </c>
      <c r="J867" s="21">
        <v>0</v>
      </c>
    </row>
    <row r="868" spans="1:10" ht="118.15" customHeight="1">
      <c r="A868" s="6"/>
      <c r="B868" s="6">
        <v>744</v>
      </c>
      <c r="C868" s="6" t="s">
        <v>893</v>
      </c>
      <c r="D868" s="6" t="s">
        <v>786</v>
      </c>
      <c r="E868" s="7" t="s">
        <v>147</v>
      </c>
      <c r="F868" s="37"/>
      <c r="G868" s="24" t="s">
        <v>146</v>
      </c>
      <c r="H868" s="21">
        <f>H869</f>
        <v>734.88900000000001</v>
      </c>
      <c r="I868" s="21">
        <f>I869</f>
        <v>0</v>
      </c>
      <c r="J868" s="21">
        <f>J869</f>
        <v>0</v>
      </c>
    </row>
    <row r="869" spans="1:10" ht="60" customHeight="1">
      <c r="A869" s="6"/>
      <c r="B869" s="6">
        <v>744</v>
      </c>
      <c r="C869" s="6" t="s">
        <v>893</v>
      </c>
      <c r="D869" s="6" t="s">
        <v>786</v>
      </c>
      <c r="E869" s="7" t="s">
        <v>147</v>
      </c>
      <c r="F869" s="37" t="s">
        <v>846</v>
      </c>
      <c r="G869" s="24" t="s">
        <v>847</v>
      </c>
      <c r="H869" s="21">
        <v>734.88900000000001</v>
      </c>
      <c r="I869" s="21">
        <v>0</v>
      </c>
      <c r="J869" s="21">
        <v>0</v>
      </c>
    </row>
    <row r="870" spans="1:10" ht="108" customHeight="1">
      <c r="A870" s="6"/>
      <c r="B870" s="6">
        <v>744</v>
      </c>
      <c r="C870" s="6" t="s">
        <v>893</v>
      </c>
      <c r="D870" s="6" t="s">
        <v>786</v>
      </c>
      <c r="E870" s="7" t="s">
        <v>148</v>
      </c>
      <c r="F870" s="37"/>
      <c r="G870" s="24" t="s">
        <v>149</v>
      </c>
      <c r="H870" s="21">
        <f>H871</f>
        <v>109</v>
      </c>
      <c r="I870" s="21">
        <f>I871</f>
        <v>0</v>
      </c>
      <c r="J870" s="21">
        <f>J871</f>
        <v>0</v>
      </c>
    </row>
    <row r="871" spans="1:10" ht="48" customHeight="1">
      <c r="A871" s="6"/>
      <c r="B871" s="6">
        <v>744</v>
      </c>
      <c r="C871" s="6" t="s">
        <v>893</v>
      </c>
      <c r="D871" s="6" t="s">
        <v>786</v>
      </c>
      <c r="E871" s="7" t="s">
        <v>148</v>
      </c>
      <c r="F871" s="23" t="s">
        <v>807</v>
      </c>
      <c r="G871" s="24" t="s">
        <v>808</v>
      </c>
      <c r="H871" s="21">
        <v>109</v>
      </c>
      <c r="I871" s="21">
        <v>0</v>
      </c>
      <c r="J871" s="21">
        <v>0</v>
      </c>
    </row>
    <row r="872" spans="1:10" ht="96" customHeight="1">
      <c r="A872" s="6"/>
      <c r="B872" s="6">
        <v>744</v>
      </c>
      <c r="C872" s="6" t="s">
        <v>893</v>
      </c>
      <c r="D872" s="6" t="s">
        <v>786</v>
      </c>
      <c r="E872" s="7" t="s">
        <v>150</v>
      </c>
      <c r="F872" s="37"/>
      <c r="G872" s="24" t="s">
        <v>151</v>
      </c>
      <c r="H872" s="21">
        <f>H873</f>
        <v>264.69900000000001</v>
      </c>
      <c r="I872" s="21">
        <f>I873</f>
        <v>0</v>
      </c>
      <c r="J872" s="21">
        <f>J873</f>
        <v>0</v>
      </c>
    </row>
    <row r="873" spans="1:10" ht="48" customHeight="1">
      <c r="A873" s="6"/>
      <c r="B873" s="6">
        <v>744</v>
      </c>
      <c r="C873" s="6" t="s">
        <v>893</v>
      </c>
      <c r="D873" s="6" t="s">
        <v>786</v>
      </c>
      <c r="E873" s="7" t="s">
        <v>150</v>
      </c>
      <c r="F873" s="23" t="s">
        <v>807</v>
      </c>
      <c r="G873" s="24" t="s">
        <v>808</v>
      </c>
      <c r="H873" s="21">
        <v>264.69900000000001</v>
      </c>
      <c r="I873" s="21">
        <v>0</v>
      </c>
      <c r="J873" s="21">
        <v>0</v>
      </c>
    </row>
    <row r="874" spans="1:10" ht="132" customHeight="1">
      <c r="A874" s="6"/>
      <c r="B874" s="6">
        <v>744</v>
      </c>
      <c r="C874" s="6" t="s">
        <v>893</v>
      </c>
      <c r="D874" s="6" t="s">
        <v>786</v>
      </c>
      <c r="E874" s="7" t="s">
        <v>152</v>
      </c>
      <c r="F874" s="37"/>
      <c r="G874" s="24" t="s">
        <v>153</v>
      </c>
      <c r="H874" s="21">
        <f>H875</f>
        <v>101.264</v>
      </c>
      <c r="I874" s="21">
        <f>I875</f>
        <v>0</v>
      </c>
      <c r="J874" s="21">
        <f>J875</f>
        <v>0</v>
      </c>
    </row>
    <row r="875" spans="1:10" ht="48" customHeight="1">
      <c r="A875" s="6"/>
      <c r="B875" s="6">
        <v>744</v>
      </c>
      <c r="C875" s="6" t="s">
        <v>893</v>
      </c>
      <c r="D875" s="6" t="s">
        <v>786</v>
      </c>
      <c r="E875" s="7" t="s">
        <v>152</v>
      </c>
      <c r="F875" s="23" t="s">
        <v>807</v>
      </c>
      <c r="G875" s="24" t="s">
        <v>808</v>
      </c>
      <c r="H875" s="21">
        <v>101.264</v>
      </c>
      <c r="I875" s="21">
        <v>0</v>
      </c>
      <c r="J875" s="21">
        <v>0</v>
      </c>
    </row>
    <row r="876" spans="1:10" ht="120" customHeight="1">
      <c r="A876" s="6"/>
      <c r="B876" s="6">
        <v>744</v>
      </c>
      <c r="C876" s="6" t="s">
        <v>893</v>
      </c>
      <c r="D876" s="6" t="s">
        <v>786</v>
      </c>
      <c r="E876" s="7" t="s">
        <v>154</v>
      </c>
      <c r="F876" s="23"/>
      <c r="G876" s="24" t="s">
        <v>155</v>
      </c>
      <c r="H876" s="21">
        <f>H877</f>
        <v>297.084</v>
      </c>
      <c r="I876" s="21">
        <f t="shared" ref="I876:J880" si="71">I877</f>
        <v>0</v>
      </c>
      <c r="J876" s="21">
        <f t="shared" si="71"/>
        <v>0</v>
      </c>
    </row>
    <row r="877" spans="1:10" ht="48" customHeight="1">
      <c r="A877" s="6"/>
      <c r="B877" s="6">
        <v>744</v>
      </c>
      <c r="C877" s="6" t="s">
        <v>893</v>
      </c>
      <c r="D877" s="6" t="s">
        <v>786</v>
      </c>
      <c r="E877" s="7" t="s">
        <v>154</v>
      </c>
      <c r="F877" s="23" t="s">
        <v>807</v>
      </c>
      <c r="G877" s="24" t="s">
        <v>808</v>
      </c>
      <c r="H877" s="21">
        <v>297.084</v>
      </c>
      <c r="I877" s="21">
        <v>0</v>
      </c>
      <c r="J877" s="21">
        <v>0</v>
      </c>
    </row>
    <row r="878" spans="1:10" ht="120" customHeight="1">
      <c r="A878" s="6"/>
      <c r="B878" s="6">
        <v>744</v>
      </c>
      <c r="C878" s="6" t="s">
        <v>893</v>
      </c>
      <c r="D878" s="6" t="s">
        <v>786</v>
      </c>
      <c r="E878" s="7" t="s">
        <v>291</v>
      </c>
      <c r="F878" s="23"/>
      <c r="G878" s="24" t="s">
        <v>314</v>
      </c>
      <c r="H878" s="21">
        <f>H879</f>
        <v>447.75</v>
      </c>
      <c r="I878" s="21">
        <f t="shared" si="71"/>
        <v>0</v>
      </c>
      <c r="J878" s="21">
        <f t="shared" si="71"/>
        <v>0</v>
      </c>
    </row>
    <row r="879" spans="1:10" ht="60" customHeight="1">
      <c r="A879" s="6"/>
      <c r="B879" s="6">
        <v>744</v>
      </c>
      <c r="C879" s="6" t="s">
        <v>893</v>
      </c>
      <c r="D879" s="6" t="s">
        <v>786</v>
      </c>
      <c r="E879" s="7" t="s">
        <v>291</v>
      </c>
      <c r="F879" s="37" t="s">
        <v>846</v>
      </c>
      <c r="G879" s="24" t="s">
        <v>847</v>
      </c>
      <c r="H879" s="21">
        <v>447.75</v>
      </c>
      <c r="I879" s="21">
        <v>0</v>
      </c>
      <c r="J879" s="21">
        <v>0</v>
      </c>
    </row>
    <row r="880" spans="1:10" ht="132" customHeight="1">
      <c r="A880" s="6"/>
      <c r="B880" s="6">
        <v>744</v>
      </c>
      <c r="C880" s="6" t="s">
        <v>893</v>
      </c>
      <c r="D880" s="6" t="s">
        <v>786</v>
      </c>
      <c r="E880" s="7" t="s">
        <v>292</v>
      </c>
      <c r="F880" s="23"/>
      <c r="G880" s="24" t="s">
        <v>313</v>
      </c>
      <c r="H880" s="21">
        <f>H881</f>
        <v>705</v>
      </c>
      <c r="I880" s="21">
        <f t="shared" si="71"/>
        <v>0</v>
      </c>
      <c r="J880" s="21">
        <f t="shared" si="71"/>
        <v>0</v>
      </c>
    </row>
    <row r="881" spans="1:12" ht="60" customHeight="1">
      <c r="A881" s="6"/>
      <c r="B881" s="6">
        <v>744</v>
      </c>
      <c r="C881" s="6" t="s">
        <v>893</v>
      </c>
      <c r="D881" s="6" t="s">
        <v>786</v>
      </c>
      <c r="E881" s="7" t="s">
        <v>292</v>
      </c>
      <c r="F881" s="37" t="s">
        <v>846</v>
      </c>
      <c r="G881" s="24" t="s">
        <v>847</v>
      </c>
      <c r="H881" s="21">
        <v>705</v>
      </c>
      <c r="I881" s="21">
        <v>0</v>
      </c>
      <c r="J881" s="21">
        <v>0</v>
      </c>
    </row>
    <row r="882" spans="1:12" ht="27" customHeight="1">
      <c r="A882" s="6"/>
      <c r="B882" s="6">
        <v>744</v>
      </c>
      <c r="C882" s="6" t="s">
        <v>893</v>
      </c>
      <c r="D882" s="7" t="s">
        <v>810</v>
      </c>
      <c r="E882" s="44"/>
      <c r="F882" s="10"/>
      <c r="G882" s="11" t="s">
        <v>439</v>
      </c>
      <c r="H882" s="12">
        <f t="shared" ref="H882:J884" si="72">H883</f>
        <v>11809.363000000001</v>
      </c>
      <c r="I882" s="12">
        <f t="shared" si="72"/>
        <v>11809.363000000001</v>
      </c>
      <c r="J882" s="12">
        <f t="shared" si="72"/>
        <v>11809.363000000001</v>
      </c>
    </row>
    <row r="883" spans="1:12" ht="58.15" customHeight="1">
      <c r="A883" s="6"/>
      <c r="B883" s="6">
        <v>744</v>
      </c>
      <c r="C883" s="18" t="s">
        <v>893</v>
      </c>
      <c r="D883" s="15" t="s">
        <v>810</v>
      </c>
      <c r="E883" s="15" t="s">
        <v>379</v>
      </c>
      <c r="F883" s="18"/>
      <c r="G883" s="19" t="s">
        <v>380</v>
      </c>
      <c r="H883" s="20">
        <f t="shared" si="72"/>
        <v>11809.363000000001</v>
      </c>
      <c r="I883" s="20">
        <f t="shared" si="72"/>
        <v>11809.363000000001</v>
      </c>
      <c r="J883" s="20">
        <f t="shared" si="72"/>
        <v>11809.363000000001</v>
      </c>
    </row>
    <row r="884" spans="1:12" ht="24" customHeight="1">
      <c r="A884" s="6"/>
      <c r="B884" s="6">
        <v>744</v>
      </c>
      <c r="C884" s="6" t="s">
        <v>893</v>
      </c>
      <c r="D884" s="7" t="s">
        <v>810</v>
      </c>
      <c r="E884" s="7" t="s">
        <v>440</v>
      </c>
      <c r="F884" s="6"/>
      <c r="G884" s="5" t="s">
        <v>794</v>
      </c>
      <c r="H884" s="21">
        <f t="shared" si="72"/>
        <v>11809.363000000001</v>
      </c>
      <c r="I884" s="21">
        <f t="shared" si="72"/>
        <v>11809.363000000001</v>
      </c>
      <c r="J884" s="21">
        <f t="shared" si="72"/>
        <v>11809.363000000001</v>
      </c>
    </row>
    <row r="885" spans="1:12" ht="36" customHeight="1">
      <c r="A885" s="6"/>
      <c r="B885" s="6">
        <v>744</v>
      </c>
      <c r="C885" s="6" t="s">
        <v>893</v>
      </c>
      <c r="D885" s="7" t="s">
        <v>810</v>
      </c>
      <c r="E885" s="7" t="s">
        <v>441</v>
      </c>
      <c r="F885" s="6"/>
      <c r="G885" s="5" t="s">
        <v>442</v>
      </c>
      <c r="H885" s="21">
        <f>H886+H889+H891</f>
        <v>11809.363000000001</v>
      </c>
      <c r="I885" s="21">
        <f>I886+I889+I891</f>
        <v>11809.363000000001</v>
      </c>
      <c r="J885" s="21">
        <f>J886+J889+J891</f>
        <v>11809.363000000001</v>
      </c>
    </row>
    <row r="886" spans="1:12" ht="71.45" customHeight="1">
      <c r="A886" s="6"/>
      <c r="B886" s="6">
        <v>744</v>
      </c>
      <c r="C886" s="174" t="s">
        <v>893</v>
      </c>
      <c r="D886" s="175" t="s">
        <v>810</v>
      </c>
      <c r="E886" s="22" t="s">
        <v>700</v>
      </c>
      <c r="F886" s="6"/>
      <c r="G886" s="5" t="s">
        <v>863</v>
      </c>
      <c r="H886" s="21">
        <f>H887+H888</f>
        <v>8822.5990000000002</v>
      </c>
      <c r="I886" s="21">
        <f>I887+I888</f>
        <v>8822.5990000000002</v>
      </c>
      <c r="J886" s="21">
        <f>J887+J888</f>
        <v>8822.5990000000002</v>
      </c>
    </row>
    <row r="887" spans="1:12" ht="106.15" customHeight="1">
      <c r="A887" s="6"/>
      <c r="B887" s="6">
        <v>744</v>
      </c>
      <c r="C887" s="6" t="s">
        <v>893</v>
      </c>
      <c r="D887" s="7" t="s">
        <v>810</v>
      </c>
      <c r="E887" s="28" t="s">
        <v>700</v>
      </c>
      <c r="F887" s="23" t="s">
        <v>799</v>
      </c>
      <c r="G887" s="24" t="s">
        <v>800</v>
      </c>
      <c r="H887" s="21">
        <v>8738.6450000000004</v>
      </c>
      <c r="I887" s="21">
        <v>8738.6450000000004</v>
      </c>
      <c r="J887" s="21">
        <v>8738.6450000000004</v>
      </c>
    </row>
    <row r="888" spans="1:12" ht="48" customHeight="1">
      <c r="A888" s="6"/>
      <c r="B888" s="6">
        <v>744</v>
      </c>
      <c r="C888" s="6" t="s">
        <v>893</v>
      </c>
      <c r="D888" s="7" t="s">
        <v>810</v>
      </c>
      <c r="E888" s="28" t="s">
        <v>700</v>
      </c>
      <c r="F888" s="23" t="s">
        <v>807</v>
      </c>
      <c r="G888" s="24" t="s">
        <v>808</v>
      </c>
      <c r="H888" s="21">
        <v>83.953999999999994</v>
      </c>
      <c r="I888" s="21">
        <v>83.953999999999994</v>
      </c>
      <c r="J888" s="21">
        <v>83.953999999999994</v>
      </c>
    </row>
    <row r="889" spans="1:12" ht="62.45" customHeight="1">
      <c r="A889" s="6"/>
      <c r="B889" s="6">
        <v>744</v>
      </c>
      <c r="C889" s="176" t="s">
        <v>893</v>
      </c>
      <c r="D889" s="68" t="s">
        <v>810</v>
      </c>
      <c r="E889" s="69" t="s">
        <v>699</v>
      </c>
      <c r="F889" s="25"/>
      <c r="G889" s="26" t="s">
        <v>815</v>
      </c>
      <c r="H889" s="21">
        <f>H890</f>
        <v>2906.0639999999999</v>
      </c>
      <c r="I889" s="21">
        <f>I890</f>
        <v>2906.0639999999999</v>
      </c>
      <c r="J889" s="21">
        <f>J890</f>
        <v>2906.0639999999999</v>
      </c>
    </row>
    <row r="890" spans="1:12" ht="106.9" customHeight="1">
      <c r="A890" s="6"/>
      <c r="B890" s="6">
        <v>744</v>
      </c>
      <c r="C890" s="6" t="s">
        <v>893</v>
      </c>
      <c r="D890" s="7" t="s">
        <v>810</v>
      </c>
      <c r="E890" s="48" t="s">
        <v>699</v>
      </c>
      <c r="F890" s="23" t="s">
        <v>799</v>
      </c>
      <c r="G890" s="24" t="s">
        <v>800</v>
      </c>
      <c r="H890" s="21">
        <v>2906.0639999999999</v>
      </c>
      <c r="I890" s="21">
        <v>2906.0639999999999</v>
      </c>
      <c r="J890" s="21">
        <v>2906.0639999999999</v>
      </c>
    </row>
    <row r="891" spans="1:12" ht="36.6" customHeight="1">
      <c r="A891" s="6"/>
      <c r="B891" s="6">
        <v>744</v>
      </c>
      <c r="C891" s="6" t="s">
        <v>893</v>
      </c>
      <c r="D891" s="7" t="s">
        <v>810</v>
      </c>
      <c r="E891" s="28" t="s">
        <v>701</v>
      </c>
      <c r="F891" s="25"/>
      <c r="G891" s="5" t="s">
        <v>651</v>
      </c>
      <c r="H891" s="21">
        <f>H892</f>
        <v>80.7</v>
      </c>
      <c r="I891" s="21">
        <f>I892</f>
        <v>80.7</v>
      </c>
      <c r="J891" s="21">
        <f>J892</f>
        <v>80.7</v>
      </c>
    </row>
    <row r="892" spans="1:12" ht="48" customHeight="1">
      <c r="A892" s="6"/>
      <c r="B892" s="6">
        <v>744</v>
      </c>
      <c r="C892" s="6" t="s">
        <v>893</v>
      </c>
      <c r="D892" s="7" t="s">
        <v>810</v>
      </c>
      <c r="E892" s="28" t="s">
        <v>701</v>
      </c>
      <c r="F892" s="23" t="s">
        <v>807</v>
      </c>
      <c r="G892" s="24" t="s">
        <v>808</v>
      </c>
      <c r="H892" s="21">
        <v>80.7</v>
      </c>
      <c r="I892" s="21">
        <v>80.7</v>
      </c>
      <c r="J892" s="21">
        <v>80.7</v>
      </c>
    </row>
    <row r="893" spans="1:12" ht="60" customHeight="1">
      <c r="A893" s="10">
        <v>8</v>
      </c>
      <c r="B893" s="10">
        <v>745</v>
      </c>
      <c r="C893" s="10"/>
      <c r="D893" s="10"/>
      <c r="E893" s="50"/>
      <c r="F893" s="45"/>
      <c r="G893" s="46" t="s">
        <v>663</v>
      </c>
      <c r="H893" s="12">
        <f>H894+H943</f>
        <v>170913.334</v>
      </c>
      <c r="I893" s="12">
        <f>I894+I943</f>
        <v>71591.508000000002</v>
      </c>
      <c r="J893" s="12">
        <f>J894+J943</f>
        <v>58091.508000000002</v>
      </c>
      <c r="L893" s="13">
        <f>H893-K893</f>
        <v>170913.334</v>
      </c>
    </row>
    <row r="894" spans="1:12" ht="24" customHeight="1">
      <c r="A894" s="10"/>
      <c r="B894" s="6">
        <v>745</v>
      </c>
      <c r="C894" s="14" t="s">
        <v>816</v>
      </c>
      <c r="D894" s="14" t="s">
        <v>787</v>
      </c>
      <c r="E894" s="79"/>
      <c r="F894" s="80"/>
      <c r="G894" s="11" t="s">
        <v>36</v>
      </c>
      <c r="H894" s="12">
        <f>H895+H903+H931+H925</f>
        <v>157422.981</v>
      </c>
      <c r="I894" s="12">
        <f>I895+I903+I931+I925</f>
        <v>67344.565000000002</v>
      </c>
      <c r="J894" s="12">
        <f>J895+J903+J931+J925</f>
        <v>53844.565000000002</v>
      </c>
    </row>
    <row r="895" spans="1:12" ht="12" customHeight="1">
      <c r="A895" s="10"/>
      <c r="B895" s="6">
        <v>745</v>
      </c>
      <c r="C895" s="14" t="s">
        <v>816</v>
      </c>
      <c r="D895" s="14" t="s">
        <v>786</v>
      </c>
      <c r="E895" s="51"/>
      <c r="F895" s="14"/>
      <c r="G895" s="16" t="s">
        <v>37</v>
      </c>
      <c r="H895" s="17">
        <f>H896</f>
        <v>16759.234</v>
      </c>
      <c r="I895" s="17">
        <f>I896</f>
        <v>10202.916999999999</v>
      </c>
      <c r="J895" s="17">
        <f>J896</f>
        <v>10202.916999999999</v>
      </c>
    </row>
    <row r="896" spans="1:12" ht="96" customHeight="1">
      <c r="A896" s="10"/>
      <c r="B896" s="6">
        <v>745</v>
      </c>
      <c r="C896" s="15" t="s">
        <v>816</v>
      </c>
      <c r="D896" s="15" t="s">
        <v>786</v>
      </c>
      <c r="E896" s="38" t="s">
        <v>38</v>
      </c>
      <c r="F896" s="18"/>
      <c r="G896" s="19" t="s">
        <v>39</v>
      </c>
      <c r="H896" s="20">
        <f t="shared" ref="H896:J897" si="73">H897</f>
        <v>16759.234</v>
      </c>
      <c r="I896" s="20">
        <f t="shared" si="73"/>
        <v>10202.916999999999</v>
      </c>
      <c r="J896" s="20">
        <f t="shared" si="73"/>
        <v>10202.916999999999</v>
      </c>
    </row>
    <row r="897" spans="1:12" ht="84" customHeight="1">
      <c r="A897" s="10"/>
      <c r="B897" s="6">
        <v>745</v>
      </c>
      <c r="C897" s="7" t="s">
        <v>816</v>
      </c>
      <c r="D897" s="7" t="s">
        <v>786</v>
      </c>
      <c r="E897" s="34" t="s">
        <v>40</v>
      </c>
      <c r="F897" s="6"/>
      <c r="G897" s="5" t="s">
        <v>41</v>
      </c>
      <c r="H897" s="21">
        <f>H898</f>
        <v>16759.234</v>
      </c>
      <c r="I897" s="21">
        <f t="shared" si="73"/>
        <v>10202.916999999999</v>
      </c>
      <c r="J897" s="21">
        <f t="shared" si="73"/>
        <v>10202.916999999999</v>
      </c>
    </row>
    <row r="898" spans="1:12" ht="48" customHeight="1">
      <c r="A898" s="10"/>
      <c r="B898" s="6">
        <v>745</v>
      </c>
      <c r="C898" s="7" t="s">
        <v>816</v>
      </c>
      <c r="D898" s="7" t="s">
        <v>786</v>
      </c>
      <c r="E898" s="34" t="s">
        <v>42</v>
      </c>
      <c r="F898" s="6"/>
      <c r="G898" s="5" t="s">
        <v>43</v>
      </c>
      <c r="H898" s="21">
        <f>H899+H901</f>
        <v>16759.234</v>
      </c>
      <c r="I898" s="21">
        <f>I899+I901</f>
        <v>10202.916999999999</v>
      </c>
      <c r="J898" s="21">
        <f>J899+J901</f>
        <v>10202.916999999999</v>
      </c>
    </row>
    <row r="899" spans="1:12" ht="60.6" customHeight="1">
      <c r="A899" s="10"/>
      <c r="B899" s="6">
        <v>745</v>
      </c>
      <c r="C899" s="7" t="s">
        <v>816</v>
      </c>
      <c r="D899" s="7" t="s">
        <v>786</v>
      </c>
      <c r="E899" s="34" t="s">
        <v>44</v>
      </c>
      <c r="F899" s="6"/>
      <c r="G899" s="5" t="s">
        <v>45</v>
      </c>
      <c r="H899" s="21">
        <f>H900</f>
        <v>4681.46</v>
      </c>
      <c r="I899" s="21">
        <f>I900</f>
        <v>4173.78</v>
      </c>
      <c r="J899" s="21">
        <f>J900</f>
        <v>4173.78</v>
      </c>
    </row>
    <row r="900" spans="1:12" ht="48" customHeight="1">
      <c r="A900" s="10"/>
      <c r="B900" s="6">
        <v>745</v>
      </c>
      <c r="C900" s="7" t="s">
        <v>816</v>
      </c>
      <c r="D900" s="7" t="s">
        <v>786</v>
      </c>
      <c r="E900" s="34" t="s">
        <v>44</v>
      </c>
      <c r="F900" s="23" t="s">
        <v>807</v>
      </c>
      <c r="G900" s="24" t="s">
        <v>808</v>
      </c>
      <c r="H900" s="21">
        <v>4681.46</v>
      </c>
      <c r="I900" s="21">
        <v>4173.78</v>
      </c>
      <c r="J900" s="21">
        <v>4173.78</v>
      </c>
    </row>
    <row r="901" spans="1:12" ht="47.45" customHeight="1">
      <c r="A901" s="10"/>
      <c r="B901" s="6">
        <v>745</v>
      </c>
      <c r="C901" s="7" t="s">
        <v>816</v>
      </c>
      <c r="D901" s="7" t="s">
        <v>786</v>
      </c>
      <c r="E901" s="34" t="s">
        <v>46</v>
      </c>
      <c r="F901" s="7"/>
      <c r="G901" s="5" t="s">
        <v>47</v>
      </c>
      <c r="H901" s="21">
        <f>H902</f>
        <v>12077.773999999999</v>
      </c>
      <c r="I901" s="21">
        <f>I902</f>
        <v>6029.1369999999997</v>
      </c>
      <c r="J901" s="21">
        <f>J902</f>
        <v>6029.1369999999997</v>
      </c>
    </row>
    <row r="902" spans="1:12" ht="48" customHeight="1">
      <c r="A902" s="10"/>
      <c r="B902" s="6">
        <v>745</v>
      </c>
      <c r="C902" s="7" t="s">
        <v>816</v>
      </c>
      <c r="D902" s="7" t="s">
        <v>786</v>
      </c>
      <c r="E902" s="34" t="s">
        <v>46</v>
      </c>
      <c r="F902" s="23" t="s">
        <v>807</v>
      </c>
      <c r="G902" s="24" t="s">
        <v>808</v>
      </c>
      <c r="H902" s="21">
        <v>12077.773999999999</v>
      </c>
      <c r="I902" s="21">
        <v>6029.1369999999997</v>
      </c>
      <c r="J902" s="21">
        <v>6029.1369999999997</v>
      </c>
    </row>
    <row r="903" spans="1:12" ht="24" customHeight="1">
      <c r="A903" s="10"/>
      <c r="B903" s="6">
        <v>745</v>
      </c>
      <c r="C903" s="14" t="s">
        <v>816</v>
      </c>
      <c r="D903" s="14" t="s">
        <v>789</v>
      </c>
      <c r="E903" s="51"/>
      <c r="F903" s="27"/>
      <c r="G903" s="16" t="s">
        <v>48</v>
      </c>
      <c r="H903" s="17">
        <f>H904</f>
        <v>99123.006000000008</v>
      </c>
      <c r="I903" s="17">
        <f t="shared" ref="H903:J904" si="74">I904</f>
        <v>26859.057000000001</v>
      </c>
      <c r="J903" s="17">
        <f t="shared" si="74"/>
        <v>13359.057000000001</v>
      </c>
    </row>
    <row r="904" spans="1:12" ht="96" customHeight="1">
      <c r="A904" s="10"/>
      <c r="B904" s="6">
        <v>745</v>
      </c>
      <c r="C904" s="15" t="s">
        <v>816</v>
      </c>
      <c r="D904" s="15" t="s">
        <v>789</v>
      </c>
      <c r="E904" s="38" t="s">
        <v>38</v>
      </c>
      <c r="F904" s="18"/>
      <c r="G904" s="19" t="s">
        <v>39</v>
      </c>
      <c r="H904" s="20">
        <f t="shared" si="74"/>
        <v>99123.006000000008</v>
      </c>
      <c r="I904" s="20">
        <f t="shared" si="74"/>
        <v>26859.057000000001</v>
      </c>
      <c r="J904" s="20">
        <f t="shared" si="74"/>
        <v>13359.057000000001</v>
      </c>
    </row>
    <row r="905" spans="1:12" ht="84" customHeight="1">
      <c r="A905" s="10"/>
      <c r="B905" s="6">
        <v>745</v>
      </c>
      <c r="C905" s="7" t="s">
        <v>816</v>
      </c>
      <c r="D905" s="7" t="s">
        <v>789</v>
      </c>
      <c r="E905" s="34" t="s">
        <v>40</v>
      </c>
      <c r="F905" s="6"/>
      <c r="G905" s="5" t="s">
        <v>41</v>
      </c>
      <c r="H905" s="21">
        <f>H906+H909</f>
        <v>99123.006000000008</v>
      </c>
      <c r="I905" s="21">
        <f>I906+I909</f>
        <v>26859.057000000001</v>
      </c>
      <c r="J905" s="21">
        <f>J906+J909</f>
        <v>13359.057000000001</v>
      </c>
      <c r="K905" s="21">
        <f>K906+K909</f>
        <v>0</v>
      </c>
      <c r="L905" s="21">
        <f>L906+L909</f>
        <v>0</v>
      </c>
    </row>
    <row r="906" spans="1:12" ht="46.9" customHeight="1">
      <c r="A906" s="10"/>
      <c r="B906" s="6">
        <v>745</v>
      </c>
      <c r="C906" s="7" t="s">
        <v>816</v>
      </c>
      <c r="D906" s="7" t="s">
        <v>789</v>
      </c>
      <c r="E906" s="34" t="s">
        <v>49</v>
      </c>
      <c r="F906" s="6"/>
      <c r="G906" s="5" t="s">
        <v>50</v>
      </c>
      <c r="H906" s="21">
        <f t="shared" ref="H906:J907" si="75">H907</f>
        <v>3810.66</v>
      </c>
      <c r="I906" s="21">
        <f t="shared" si="75"/>
        <v>1899.057</v>
      </c>
      <c r="J906" s="21">
        <f t="shared" si="75"/>
        <v>1899.057</v>
      </c>
    </row>
    <row r="907" spans="1:12" ht="60" customHeight="1">
      <c r="A907" s="10"/>
      <c r="B907" s="6">
        <v>745</v>
      </c>
      <c r="C907" s="7" t="s">
        <v>816</v>
      </c>
      <c r="D907" s="7" t="s">
        <v>789</v>
      </c>
      <c r="E907" s="28" t="s">
        <v>51</v>
      </c>
      <c r="F907" s="6"/>
      <c r="G907" s="5" t="s">
        <v>52</v>
      </c>
      <c r="H907" s="21">
        <f t="shared" si="75"/>
        <v>3810.66</v>
      </c>
      <c r="I907" s="21">
        <f t="shared" si="75"/>
        <v>1899.057</v>
      </c>
      <c r="J907" s="21">
        <f t="shared" si="75"/>
        <v>1899.057</v>
      </c>
    </row>
    <row r="908" spans="1:12" ht="48" customHeight="1">
      <c r="A908" s="10"/>
      <c r="B908" s="6">
        <v>745</v>
      </c>
      <c r="C908" s="7" t="s">
        <v>816</v>
      </c>
      <c r="D908" s="7" t="s">
        <v>789</v>
      </c>
      <c r="E908" s="28" t="s">
        <v>51</v>
      </c>
      <c r="F908" s="23" t="s">
        <v>807</v>
      </c>
      <c r="G908" s="24" t="s">
        <v>808</v>
      </c>
      <c r="H908" s="21">
        <v>3810.66</v>
      </c>
      <c r="I908" s="21">
        <v>1899.057</v>
      </c>
      <c r="J908" s="21">
        <v>1899.057</v>
      </c>
      <c r="K908" s="21" t="e">
        <f>#REF!</f>
        <v>#REF!</v>
      </c>
      <c r="L908" s="21" t="e">
        <f>#REF!</f>
        <v>#REF!</v>
      </c>
    </row>
    <row r="909" spans="1:12" ht="60" customHeight="1">
      <c r="A909" s="10"/>
      <c r="B909" s="6">
        <v>745</v>
      </c>
      <c r="C909" s="7" t="s">
        <v>816</v>
      </c>
      <c r="D909" s="7" t="s">
        <v>789</v>
      </c>
      <c r="E909" s="34" t="s">
        <v>58</v>
      </c>
      <c r="F909" s="6"/>
      <c r="G909" s="5" t="s">
        <v>59</v>
      </c>
      <c r="H909" s="52">
        <f>H910+H912+H915+H917+H919+H921+H923</f>
        <v>95312.346000000005</v>
      </c>
      <c r="I909" s="52">
        <f>I910+I912+I915+I917+I919+I921+I923</f>
        <v>24960</v>
      </c>
      <c r="J909" s="52">
        <f>J910+J912+J915+J917+J919+J921+J923</f>
        <v>11460</v>
      </c>
    </row>
    <row r="910" spans="1:12" ht="72" customHeight="1">
      <c r="A910" s="10"/>
      <c r="B910" s="6">
        <v>745</v>
      </c>
      <c r="C910" s="7" t="s">
        <v>816</v>
      </c>
      <c r="D910" s="7" t="s">
        <v>789</v>
      </c>
      <c r="E910" s="34" t="s">
        <v>62</v>
      </c>
      <c r="F910" s="6"/>
      <c r="G910" s="49" t="s">
        <v>63</v>
      </c>
      <c r="H910" s="53">
        <f>H911</f>
        <v>1094.6849999999999</v>
      </c>
      <c r="I910" s="54">
        <f>I911</f>
        <v>0</v>
      </c>
      <c r="J910" s="54">
        <f>J911</f>
        <v>0</v>
      </c>
    </row>
    <row r="911" spans="1:12" ht="48" customHeight="1">
      <c r="A911" s="10"/>
      <c r="B911" s="6">
        <v>745</v>
      </c>
      <c r="C911" s="7" t="s">
        <v>816</v>
      </c>
      <c r="D911" s="7" t="s">
        <v>789</v>
      </c>
      <c r="E911" s="34" t="s">
        <v>62</v>
      </c>
      <c r="F911" s="23" t="s">
        <v>807</v>
      </c>
      <c r="G911" s="24" t="s">
        <v>808</v>
      </c>
      <c r="H911" s="53">
        <v>1094.6849999999999</v>
      </c>
      <c r="I911" s="54">
        <v>0</v>
      </c>
      <c r="J911" s="54">
        <v>0</v>
      </c>
    </row>
    <row r="912" spans="1:12" ht="72" customHeight="1">
      <c r="A912" s="10"/>
      <c r="B912" s="6">
        <v>745</v>
      </c>
      <c r="C912" s="7" t="s">
        <v>816</v>
      </c>
      <c r="D912" s="7" t="s">
        <v>789</v>
      </c>
      <c r="E912" s="34" t="s">
        <v>64</v>
      </c>
      <c r="F912" s="6"/>
      <c r="G912" s="5" t="s">
        <v>65</v>
      </c>
      <c r="H912" s="53">
        <f>H914+H913</f>
        <v>5239.1559999999999</v>
      </c>
      <c r="I912" s="53">
        <f>I914+I913</f>
        <v>13500</v>
      </c>
      <c r="J912" s="53">
        <f>J914+J913</f>
        <v>0</v>
      </c>
    </row>
    <row r="913" spans="1:10" ht="48" customHeight="1">
      <c r="A913" s="10"/>
      <c r="B913" s="6">
        <v>745</v>
      </c>
      <c r="C913" s="7" t="s">
        <v>816</v>
      </c>
      <c r="D913" s="7" t="s">
        <v>789</v>
      </c>
      <c r="E913" s="34" t="s">
        <v>64</v>
      </c>
      <c r="F913" s="23" t="s">
        <v>807</v>
      </c>
      <c r="G913" s="24" t="s">
        <v>808</v>
      </c>
      <c r="H913" s="53">
        <v>209.36600000000001</v>
      </c>
      <c r="I913" s="54">
        <v>0</v>
      </c>
      <c r="J913" s="54">
        <v>0</v>
      </c>
    </row>
    <row r="914" spans="1:10" ht="48" customHeight="1">
      <c r="A914" s="10"/>
      <c r="B914" s="6">
        <v>745</v>
      </c>
      <c r="C914" s="7" t="s">
        <v>816</v>
      </c>
      <c r="D914" s="7" t="s">
        <v>789</v>
      </c>
      <c r="E914" s="34" t="s">
        <v>64</v>
      </c>
      <c r="F914" s="6">
        <v>400</v>
      </c>
      <c r="G914" s="5" t="s">
        <v>53</v>
      </c>
      <c r="H914" s="53">
        <v>5029.79</v>
      </c>
      <c r="I914" s="53">
        <v>13500</v>
      </c>
      <c r="J914" s="53">
        <v>0</v>
      </c>
    </row>
    <row r="915" spans="1:10" ht="36" customHeight="1">
      <c r="A915" s="10"/>
      <c r="B915" s="6">
        <v>745</v>
      </c>
      <c r="C915" s="7" t="s">
        <v>816</v>
      </c>
      <c r="D915" s="7" t="s">
        <v>789</v>
      </c>
      <c r="E915" s="34" t="s">
        <v>66</v>
      </c>
      <c r="F915" s="6"/>
      <c r="G915" s="5" t="s">
        <v>67</v>
      </c>
      <c r="H915" s="53">
        <f>H916</f>
        <v>1483.5060000000001</v>
      </c>
      <c r="I915" s="53">
        <f>I916</f>
        <v>0</v>
      </c>
      <c r="J915" s="53">
        <f>J916</f>
        <v>0</v>
      </c>
    </row>
    <row r="916" spans="1:10" ht="48" customHeight="1">
      <c r="A916" s="10"/>
      <c r="B916" s="6">
        <v>745</v>
      </c>
      <c r="C916" s="7" t="s">
        <v>816</v>
      </c>
      <c r="D916" s="7" t="s">
        <v>789</v>
      </c>
      <c r="E916" s="34" t="s">
        <v>66</v>
      </c>
      <c r="F916" s="23" t="s">
        <v>807</v>
      </c>
      <c r="G916" s="24" t="s">
        <v>808</v>
      </c>
      <c r="H916" s="53">
        <v>1483.5060000000001</v>
      </c>
      <c r="I916" s="54">
        <v>0</v>
      </c>
      <c r="J916" s="54">
        <v>0</v>
      </c>
    </row>
    <row r="917" spans="1:10" ht="60" customHeight="1">
      <c r="A917" s="10"/>
      <c r="B917" s="6">
        <v>745</v>
      </c>
      <c r="C917" s="7" t="s">
        <v>816</v>
      </c>
      <c r="D917" s="7" t="s">
        <v>789</v>
      </c>
      <c r="E917" s="34" t="s">
        <v>68</v>
      </c>
      <c r="F917" s="6"/>
      <c r="G917" s="5" t="s">
        <v>69</v>
      </c>
      <c r="H917" s="53">
        <f>H918</f>
        <v>44002.389000000003</v>
      </c>
      <c r="I917" s="53">
        <f>I918</f>
        <v>0</v>
      </c>
      <c r="J917" s="53">
        <f>J918</f>
        <v>0</v>
      </c>
    </row>
    <row r="918" spans="1:10" ht="48" customHeight="1">
      <c r="A918" s="10"/>
      <c r="B918" s="6">
        <v>745</v>
      </c>
      <c r="C918" s="7" t="s">
        <v>816</v>
      </c>
      <c r="D918" s="7" t="s">
        <v>789</v>
      </c>
      <c r="E918" s="34" t="s">
        <v>68</v>
      </c>
      <c r="F918" s="23" t="s">
        <v>807</v>
      </c>
      <c r="G918" s="24" t="s">
        <v>808</v>
      </c>
      <c r="H918" s="53">
        <v>44002.389000000003</v>
      </c>
      <c r="I918" s="53">
        <v>0</v>
      </c>
      <c r="J918" s="53">
        <v>0</v>
      </c>
    </row>
    <row r="919" spans="1:10" ht="60" customHeight="1">
      <c r="A919" s="10"/>
      <c r="B919" s="6">
        <v>745</v>
      </c>
      <c r="C919" s="7" t="s">
        <v>816</v>
      </c>
      <c r="D919" s="7" t="s">
        <v>789</v>
      </c>
      <c r="E919" s="34" t="s">
        <v>70</v>
      </c>
      <c r="F919" s="6"/>
      <c r="G919" s="5" t="s">
        <v>71</v>
      </c>
      <c r="H919" s="53">
        <f>H920</f>
        <v>9738.61</v>
      </c>
      <c r="I919" s="53">
        <f>I920</f>
        <v>0</v>
      </c>
      <c r="J919" s="53">
        <f>J920</f>
        <v>0</v>
      </c>
    </row>
    <row r="920" spans="1:10" ht="48" customHeight="1">
      <c r="A920" s="10"/>
      <c r="B920" s="6">
        <v>745</v>
      </c>
      <c r="C920" s="7" t="s">
        <v>816</v>
      </c>
      <c r="D920" s="7" t="s">
        <v>789</v>
      </c>
      <c r="E920" s="34" t="s">
        <v>70</v>
      </c>
      <c r="F920" s="23" t="s">
        <v>807</v>
      </c>
      <c r="G920" s="24" t="s">
        <v>808</v>
      </c>
      <c r="H920" s="53">
        <v>9738.61</v>
      </c>
      <c r="I920" s="54">
        <v>0</v>
      </c>
      <c r="J920" s="54">
        <v>0</v>
      </c>
    </row>
    <row r="921" spans="1:10" ht="24" customHeight="1">
      <c r="A921" s="10"/>
      <c r="B921" s="6">
        <v>745</v>
      </c>
      <c r="C921" s="7" t="s">
        <v>816</v>
      </c>
      <c r="D921" s="7" t="s">
        <v>789</v>
      </c>
      <c r="E921" s="34" t="s">
        <v>72</v>
      </c>
      <c r="F921" s="6"/>
      <c r="G921" s="5" t="s">
        <v>915</v>
      </c>
      <c r="H921" s="53">
        <f>H922</f>
        <v>21805</v>
      </c>
      <c r="I921" s="53">
        <f t="shared" ref="I921:J923" si="76">I922</f>
        <v>11460</v>
      </c>
      <c r="J921" s="53">
        <f t="shared" si="76"/>
        <v>11460</v>
      </c>
    </row>
    <row r="922" spans="1:10" ht="48" customHeight="1">
      <c r="A922" s="10"/>
      <c r="B922" s="6">
        <v>745</v>
      </c>
      <c r="C922" s="7" t="s">
        <v>816</v>
      </c>
      <c r="D922" s="7" t="s">
        <v>789</v>
      </c>
      <c r="E922" s="34" t="s">
        <v>72</v>
      </c>
      <c r="F922" s="23" t="s">
        <v>807</v>
      </c>
      <c r="G922" s="24" t="s">
        <v>808</v>
      </c>
      <c r="H922" s="53">
        <v>21805</v>
      </c>
      <c r="I922" s="54">
        <v>11460</v>
      </c>
      <c r="J922" s="53">
        <v>11460</v>
      </c>
    </row>
    <row r="923" spans="1:10" ht="48" customHeight="1">
      <c r="A923" s="10"/>
      <c r="B923" s="6">
        <v>745</v>
      </c>
      <c r="C923" s="7" t="s">
        <v>816</v>
      </c>
      <c r="D923" s="7" t="s">
        <v>789</v>
      </c>
      <c r="E923" s="34" t="s">
        <v>702</v>
      </c>
      <c r="F923" s="6"/>
      <c r="G923" s="5" t="s">
        <v>732</v>
      </c>
      <c r="H923" s="53">
        <f>H924</f>
        <v>11949</v>
      </c>
      <c r="I923" s="53">
        <f t="shared" si="76"/>
        <v>0</v>
      </c>
      <c r="J923" s="53">
        <f t="shared" si="76"/>
        <v>0</v>
      </c>
    </row>
    <row r="924" spans="1:10" ht="48" customHeight="1">
      <c r="A924" s="10"/>
      <c r="B924" s="6">
        <v>745</v>
      </c>
      <c r="C924" s="7" t="s">
        <v>816</v>
      </c>
      <c r="D924" s="7" t="s">
        <v>789</v>
      </c>
      <c r="E924" s="34" t="s">
        <v>702</v>
      </c>
      <c r="F924" s="23" t="s">
        <v>807</v>
      </c>
      <c r="G924" s="24" t="s">
        <v>808</v>
      </c>
      <c r="H924" s="53">
        <v>11949</v>
      </c>
      <c r="I924" s="54">
        <v>0</v>
      </c>
      <c r="J924" s="54">
        <v>0</v>
      </c>
    </row>
    <row r="925" spans="1:10" ht="12" customHeight="1">
      <c r="A925" s="10"/>
      <c r="B925" s="6">
        <v>745</v>
      </c>
      <c r="C925" s="14" t="s">
        <v>816</v>
      </c>
      <c r="D925" s="14" t="s">
        <v>805</v>
      </c>
      <c r="E925" s="51"/>
      <c r="F925" s="27"/>
      <c r="G925" s="16" t="s">
        <v>76</v>
      </c>
      <c r="H925" s="53">
        <f>H926</f>
        <v>11061.934999999999</v>
      </c>
      <c r="I925" s="53">
        <f t="shared" ref="I925:J929" si="77">I926</f>
        <v>0</v>
      </c>
      <c r="J925" s="53">
        <f t="shared" si="77"/>
        <v>0</v>
      </c>
    </row>
    <row r="926" spans="1:10" ht="59.45" customHeight="1">
      <c r="A926" s="10"/>
      <c r="B926" s="6">
        <v>745</v>
      </c>
      <c r="C926" s="15" t="s">
        <v>816</v>
      </c>
      <c r="D926" s="15" t="s">
        <v>805</v>
      </c>
      <c r="E926" s="38" t="s">
        <v>858</v>
      </c>
      <c r="F926" s="18"/>
      <c r="G926" s="19" t="s">
        <v>859</v>
      </c>
      <c r="H926" s="53">
        <f>H927</f>
        <v>11061.934999999999</v>
      </c>
      <c r="I926" s="53">
        <f t="shared" si="77"/>
        <v>0</v>
      </c>
      <c r="J926" s="53">
        <f t="shared" si="77"/>
        <v>0</v>
      </c>
    </row>
    <row r="927" spans="1:10" ht="60" customHeight="1">
      <c r="A927" s="10"/>
      <c r="B927" s="6">
        <v>745</v>
      </c>
      <c r="C927" s="7" t="s">
        <v>816</v>
      </c>
      <c r="D927" s="7" t="s">
        <v>805</v>
      </c>
      <c r="E927" s="34" t="s">
        <v>83</v>
      </c>
      <c r="F927" s="6"/>
      <c r="G927" s="5" t="s">
        <v>84</v>
      </c>
      <c r="H927" s="53">
        <f>H928</f>
        <v>11061.934999999999</v>
      </c>
      <c r="I927" s="53">
        <f t="shared" si="77"/>
        <v>0</v>
      </c>
      <c r="J927" s="53">
        <f t="shared" si="77"/>
        <v>0</v>
      </c>
    </row>
    <row r="928" spans="1:10" ht="84" customHeight="1">
      <c r="A928" s="10"/>
      <c r="B928" s="6">
        <v>745</v>
      </c>
      <c r="C928" s="7" t="s">
        <v>816</v>
      </c>
      <c r="D928" s="57" t="s">
        <v>805</v>
      </c>
      <c r="E928" s="59" t="s">
        <v>103</v>
      </c>
      <c r="F928" s="60"/>
      <c r="G928" s="31" t="s">
        <v>104</v>
      </c>
      <c r="H928" s="53">
        <f>H929</f>
        <v>11061.934999999999</v>
      </c>
      <c r="I928" s="53">
        <f t="shared" si="77"/>
        <v>0</v>
      </c>
      <c r="J928" s="53">
        <f t="shared" si="77"/>
        <v>0</v>
      </c>
    </row>
    <row r="929" spans="1:10" ht="48" customHeight="1">
      <c r="A929" s="10"/>
      <c r="B929" s="6">
        <v>745</v>
      </c>
      <c r="C929" s="7" t="s">
        <v>816</v>
      </c>
      <c r="D929" s="57" t="s">
        <v>805</v>
      </c>
      <c r="E929" s="59" t="s">
        <v>105</v>
      </c>
      <c r="F929" s="60"/>
      <c r="G929" s="31" t="s">
        <v>106</v>
      </c>
      <c r="H929" s="53">
        <f>H930</f>
        <v>11061.934999999999</v>
      </c>
      <c r="I929" s="53">
        <f t="shared" si="77"/>
        <v>0</v>
      </c>
      <c r="J929" s="53">
        <f t="shared" si="77"/>
        <v>0</v>
      </c>
    </row>
    <row r="930" spans="1:10" ht="48" customHeight="1">
      <c r="A930" s="10"/>
      <c r="B930" s="6">
        <v>745</v>
      </c>
      <c r="C930" s="7" t="s">
        <v>816</v>
      </c>
      <c r="D930" s="57" t="s">
        <v>805</v>
      </c>
      <c r="E930" s="59" t="s">
        <v>105</v>
      </c>
      <c r="F930" s="23" t="s">
        <v>807</v>
      </c>
      <c r="G930" s="24" t="s">
        <v>808</v>
      </c>
      <c r="H930" s="53">
        <v>11061.934999999999</v>
      </c>
      <c r="I930" s="54">
        <v>0</v>
      </c>
      <c r="J930" s="54">
        <v>0</v>
      </c>
    </row>
    <row r="931" spans="1:10" ht="39" customHeight="1">
      <c r="A931" s="6"/>
      <c r="B931" s="6">
        <v>745</v>
      </c>
      <c r="C931" s="14" t="s">
        <v>816</v>
      </c>
      <c r="D931" s="14" t="s">
        <v>816</v>
      </c>
      <c r="E931" s="62"/>
      <c r="F931" s="63"/>
      <c r="G931" s="64" t="s">
        <v>119</v>
      </c>
      <c r="H931" s="65">
        <f t="shared" ref="H931:J933" si="78">H932</f>
        <v>30478.805999999997</v>
      </c>
      <c r="I931" s="65">
        <f t="shared" si="78"/>
        <v>30282.590999999997</v>
      </c>
      <c r="J931" s="65">
        <f t="shared" si="78"/>
        <v>30282.590999999997</v>
      </c>
    </row>
    <row r="932" spans="1:10" ht="96" customHeight="1">
      <c r="A932" s="6"/>
      <c r="B932" s="6">
        <v>745</v>
      </c>
      <c r="C932" s="7" t="s">
        <v>816</v>
      </c>
      <c r="D932" s="15" t="s">
        <v>816</v>
      </c>
      <c r="E932" s="38" t="s">
        <v>38</v>
      </c>
      <c r="F932" s="18"/>
      <c r="G932" s="19" t="s">
        <v>120</v>
      </c>
      <c r="H932" s="66">
        <f t="shared" si="78"/>
        <v>30478.805999999997</v>
      </c>
      <c r="I932" s="66">
        <f t="shared" si="78"/>
        <v>30282.590999999997</v>
      </c>
      <c r="J932" s="66">
        <f t="shared" si="78"/>
        <v>30282.590999999997</v>
      </c>
    </row>
    <row r="933" spans="1:10" ht="24" customHeight="1">
      <c r="A933" s="6"/>
      <c r="B933" s="6">
        <v>745</v>
      </c>
      <c r="C933" s="7" t="s">
        <v>816</v>
      </c>
      <c r="D933" s="7" t="s">
        <v>816</v>
      </c>
      <c r="E933" s="7" t="s">
        <v>121</v>
      </c>
      <c r="F933" s="6"/>
      <c r="G933" s="5" t="s">
        <v>794</v>
      </c>
      <c r="H933" s="53">
        <f t="shared" si="78"/>
        <v>30478.805999999997</v>
      </c>
      <c r="I933" s="53">
        <f t="shared" si="78"/>
        <v>30282.590999999997</v>
      </c>
      <c r="J933" s="53">
        <f t="shared" si="78"/>
        <v>30282.590999999997</v>
      </c>
    </row>
    <row r="934" spans="1:10" ht="36" customHeight="1">
      <c r="A934" s="6"/>
      <c r="B934" s="6">
        <v>745</v>
      </c>
      <c r="C934" s="7" t="s">
        <v>816</v>
      </c>
      <c r="D934" s="7" t="s">
        <v>816</v>
      </c>
      <c r="E934" s="28" t="s">
        <v>122</v>
      </c>
      <c r="F934" s="6"/>
      <c r="G934" s="5" t="s">
        <v>796</v>
      </c>
      <c r="H934" s="53">
        <f>H935+H938+H940</f>
        <v>30478.805999999997</v>
      </c>
      <c r="I934" s="53">
        <f>I935+I938+I940</f>
        <v>30282.590999999997</v>
      </c>
      <c r="J934" s="53">
        <f>J935+J938+J940</f>
        <v>30282.590999999997</v>
      </c>
    </row>
    <row r="935" spans="1:10" ht="73.900000000000006" customHeight="1">
      <c r="A935" s="6"/>
      <c r="B935" s="6">
        <v>745</v>
      </c>
      <c r="C935" s="7" t="s">
        <v>816</v>
      </c>
      <c r="D935" s="7" t="s">
        <v>816</v>
      </c>
      <c r="E935" s="22" t="s">
        <v>123</v>
      </c>
      <c r="F935" s="6"/>
      <c r="G935" s="5" t="s">
        <v>863</v>
      </c>
      <c r="H935" s="53">
        <f>H936+H937</f>
        <v>12259.578</v>
      </c>
      <c r="I935" s="53">
        <f>I936+I937</f>
        <v>12259.578</v>
      </c>
      <c r="J935" s="53">
        <f>J936+J937</f>
        <v>12259.578</v>
      </c>
    </row>
    <row r="936" spans="1:10" ht="105.6" customHeight="1">
      <c r="A936" s="6"/>
      <c r="B936" s="6">
        <v>745</v>
      </c>
      <c r="C936" s="7" t="s">
        <v>816</v>
      </c>
      <c r="D936" s="7" t="s">
        <v>816</v>
      </c>
      <c r="E936" s="28" t="s">
        <v>123</v>
      </c>
      <c r="F936" s="23" t="s">
        <v>799</v>
      </c>
      <c r="G936" s="24" t="s">
        <v>800</v>
      </c>
      <c r="H936" s="53">
        <v>11954.314</v>
      </c>
      <c r="I936" s="53">
        <v>11954.314</v>
      </c>
      <c r="J936" s="53">
        <v>11954.314</v>
      </c>
    </row>
    <row r="937" spans="1:10" ht="48" customHeight="1">
      <c r="A937" s="6"/>
      <c r="B937" s="6">
        <v>745</v>
      </c>
      <c r="C937" s="7" t="s">
        <v>816</v>
      </c>
      <c r="D937" s="7" t="s">
        <v>816</v>
      </c>
      <c r="E937" s="28" t="s">
        <v>123</v>
      </c>
      <c r="F937" s="23" t="s">
        <v>807</v>
      </c>
      <c r="G937" s="24" t="s">
        <v>808</v>
      </c>
      <c r="H937" s="21">
        <v>305.26400000000001</v>
      </c>
      <c r="I937" s="21">
        <v>305.26400000000001</v>
      </c>
      <c r="J937" s="21">
        <v>305.26400000000001</v>
      </c>
    </row>
    <row r="938" spans="1:10" ht="59.45" customHeight="1">
      <c r="A938" s="6"/>
      <c r="B938" s="6">
        <v>745</v>
      </c>
      <c r="C938" s="7" t="s">
        <v>816</v>
      </c>
      <c r="D938" s="7" t="s">
        <v>816</v>
      </c>
      <c r="E938" s="28" t="s">
        <v>124</v>
      </c>
      <c r="F938" s="25"/>
      <c r="G938" s="26" t="s">
        <v>815</v>
      </c>
      <c r="H938" s="53">
        <f>H939</f>
        <v>8718.1919999999991</v>
      </c>
      <c r="I938" s="53">
        <f>I939</f>
        <v>8718.1919999999991</v>
      </c>
      <c r="J938" s="53">
        <f>J939</f>
        <v>8718.1919999999991</v>
      </c>
    </row>
    <row r="939" spans="1:10" ht="105" customHeight="1">
      <c r="A939" s="6"/>
      <c r="B939" s="6">
        <v>745</v>
      </c>
      <c r="C939" s="7" t="s">
        <v>816</v>
      </c>
      <c r="D939" s="7" t="s">
        <v>816</v>
      </c>
      <c r="E939" s="28" t="s">
        <v>124</v>
      </c>
      <c r="F939" s="23" t="s">
        <v>799</v>
      </c>
      <c r="G939" s="24" t="s">
        <v>800</v>
      </c>
      <c r="H939" s="53">
        <v>8718.1919999999991</v>
      </c>
      <c r="I939" s="53">
        <v>8718.1919999999991</v>
      </c>
      <c r="J939" s="53">
        <v>8718.1919999999991</v>
      </c>
    </row>
    <row r="940" spans="1:10" ht="36" customHeight="1">
      <c r="A940" s="6"/>
      <c r="B940" s="6">
        <v>745</v>
      </c>
      <c r="C940" s="7" t="s">
        <v>816</v>
      </c>
      <c r="D940" s="7" t="s">
        <v>816</v>
      </c>
      <c r="E940" s="28" t="s">
        <v>664</v>
      </c>
      <c r="F940" s="25"/>
      <c r="G940" s="31" t="s">
        <v>837</v>
      </c>
      <c r="H940" s="53">
        <f>H941+H942</f>
        <v>9501.0360000000001</v>
      </c>
      <c r="I940" s="53">
        <f>I941+I942</f>
        <v>9304.8209999999999</v>
      </c>
      <c r="J940" s="53">
        <f>J941+J942</f>
        <v>9304.8209999999999</v>
      </c>
    </row>
    <row r="941" spans="1:10" ht="103.9" customHeight="1">
      <c r="A941" s="6"/>
      <c r="B941" s="6">
        <v>745</v>
      </c>
      <c r="C941" s="7" t="s">
        <v>816</v>
      </c>
      <c r="D941" s="7" t="s">
        <v>816</v>
      </c>
      <c r="E941" s="28" t="s">
        <v>664</v>
      </c>
      <c r="F941" s="23" t="s">
        <v>799</v>
      </c>
      <c r="G941" s="24" t="s">
        <v>800</v>
      </c>
      <c r="H941" s="53">
        <v>9061.9410000000007</v>
      </c>
      <c r="I941" s="53">
        <v>9061.9410000000007</v>
      </c>
      <c r="J941" s="53">
        <v>9061.9410000000007</v>
      </c>
    </row>
    <row r="942" spans="1:10" ht="48" customHeight="1">
      <c r="A942" s="6"/>
      <c r="B942" s="6">
        <v>745</v>
      </c>
      <c r="C942" s="7" t="s">
        <v>816</v>
      </c>
      <c r="D942" s="7" t="s">
        <v>816</v>
      </c>
      <c r="E942" s="28" t="s">
        <v>664</v>
      </c>
      <c r="F942" s="23" t="s">
        <v>807</v>
      </c>
      <c r="G942" s="24" t="s">
        <v>808</v>
      </c>
      <c r="H942" s="21">
        <v>439.09500000000003</v>
      </c>
      <c r="I942" s="21">
        <v>242.88</v>
      </c>
      <c r="J942" s="21">
        <v>242.88</v>
      </c>
    </row>
    <row r="943" spans="1:10" ht="12" customHeight="1">
      <c r="A943" s="6"/>
      <c r="B943" s="6">
        <v>745</v>
      </c>
      <c r="C943" s="10">
        <v>10</v>
      </c>
      <c r="D943" s="44" t="s">
        <v>787</v>
      </c>
      <c r="E943" s="44"/>
      <c r="F943" s="10"/>
      <c r="G943" s="11" t="s">
        <v>443</v>
      </c>
      <c r="H943" s="12">
        <f>H944+H950</f>
        <v>13490.352999999999</v>
      </c>
      <c r="I943" s="12">
        <f>I944+I950</f>
        <v>4246.9430000000002</v>
      </c>
      <c r="J943" s="12">
        <f>J944+J950</f>
        <v>4246.9430000000002</v>
      </c>
    </row>
    <row r="944" spans="1:10" ht="24" customHeight="1">
      <c r="A944" s="6"/>
      <c r="B944" s="6">
        <v>745</v>
      </c>
      <c r="C944" s="27" t="s">
        <v>768</v>
      </c>
      <c r="D944" s="27" t="s">
        <v>805</v>
      </c>
      <c r="E944" s="14"/>
      <c r="F944" s="27"/>
      <c r="G944" s="16" t="s">
        <v>448</v>
      </c>
      <c r="H944" s="21">
        <f t="shared" ref="H944:J948" si="79">H945</f>
        <v>2</v>
      </c>
      <c r="I944" s="21">
        <f>I945</f>
        <v>2</v>
      </c>
      <c r="J944" s="21">
        <f>J945</f>
        <v>2</v>
      </c>
    </row>
    <row r="945" spans="1:12" ht="96" customHeight="1">
      <c r="A945" s="6"/>
      <c r="B945" s="6">
        <v>745</v>
      </c>
      <c r="C945" s="6" t="s">
        <v>768</v>
      </c>
      <c r="D945" s="6" t="s">
        <v>805</v>
      </c>
      <c r="E945" s="38" t="s">
        <v>38</v>
      </c>
      <c r="F945" s="18"/>
      <c r="G945" s="19" t="s">
        <v>451</v>
      </c>
      <c r="H945" s="21">
        <f t="shared" si="79"/>
        <v>2</v>
      </c>
      <c r="I945" s="21">
        <f t="shared" si="79"/>
        <v>2</v>
      </c>
      <c r="J945" s="21">
        <f t="shared" si="79"/>
        <v>2</v>
      </c>
    </row>
    <row r="946" spans="1:12" ht="84" customHeight="1">
      <c r="A946" s="6"/>
      <c r="B946" s="6">
        <v>745</v>
      </c>
      <c r="C946" s="6" t="s">
        <v>768</v>
      </c>
      <c r="D946" s="6" t="s">
        <v>805</v>
      </c>
      <c r="E946" s="34" t="s">
        <v>40</v>
      </c>
      <c r="F946" s="6"/>
      <c r="G946" s="5" t="s">
        <v>41</v>
      </c>
      <c r="H946" s="21">
        <f t="shared" si="79"/>
        <v>2</v>
      </c>
      <c r="I946" s="21">
        <f t="shared" si="79"/>
        <v>2</v>
      </c>
      <c r="J946" s="21">
        <f t="shared" si="79"/>
        <v>2</v>
      </c>
    </row>
    <row r="947" spans="1:12" ht="36" customHeight="1">
      <c r="A947" s="6"/>
      <c r="B947" s="6">
        <v>745</v>
      </c>
      <c r="C947" s="6" t="s">
        <v>768</v>
      </c>
      <c r="D947" s="6" t="s">
        <v>805</v>
      </c>
      <c r="E947" s="69" t="s">
        <v>452</v>
      </c>
      <c r="F947" s="6"/>
      <c r="G947" s="5" t="s">
        <v>453</v>
      </c>
      <c r="H947" s="21">
        <f t="shared" si="79"/>
        <v>2</v>
      </c>
      <c r="I947" s="21">
        <f t="shared" si="79"/>
        <v>2</v>
      </c>
      <c r="J947" s="21">
        <f t="shared" si="79"/>
        <v>2</v>
      </c>
    </row>
    <row r="948" spans="1:12" ht="48" customHeight="1">
      <c r="A948" s="6"/>
      <c r="B948" s="6">
        <v>745</v>
      </c>
      <c r="C948" s="6" t="s">
        <v>768</v>
      </c>
      <c r="D948" s="6" t="s">
        <v>805</v>
      </c>
      <c r="E948" s="34" t="s">
        <v>454</v>
      </c>
      <c r="F948" s="6"/>
      <c r="G948" s="5" t="s">
        <v>455</v>
      </c>
      <c r="H948" s="21">
        <f t="shared" si="79"/>
        <v>2</v>
      </c>
      <c r="I948" s="21">
        <f t="shared" si="79"/>
        <v>2</v>
      </c>
      <c r="J948" s="21">
        <f t="shared" si="79"/>
        <v>2</v>
      </c>
    </row>
    <row r="949" spans="1:12" ht="36" customHeight="1">
      <c r="A949" s="6"/>
      <c r="B949" s="6">
        <v>745</v>
      </c>
      <c r="C949" s="6" t="s">
        <v>768</v>
      </c>
      <c r="D949" s="6" t="s">
        <v>805</v>
      </c>
      <c r="E949" s="34" t="s">
        <v>454</v>
      </c>
      <c r="F949" s="23" t="s">
        <v>447</v>
      </c>
      <c r="G949" s="24" t="s">
        <v>809</v>
      </c>
      <c r="H949" s="21">
        <v>2</v>
      </c>
      <c r="I949" s="33">
        <v>2</v>
      </c>
      <c r="J949" s="33">
        <v>2</v>
      </c>
    </row>
    <row r="950" spans="1:12" ht="24" customHeight="1">
      <c r="A950" s="6"/>
      <c r="B950" s="6">
        <v>745</v>
      </c>
      <c r="C950" s="27" t="s">
        <v>768</v>
      </c>
      <c r="D950" s="27" t="s">
        <v>810</v>
      </c>
      <c r="E950" s="70"/>
      <c r="F950" s="71"/>
      <c r="G950" s="47" t="s">
        <v>456</v>
      </c>
      <c r="H950" s="21">
        <f t="shared" ref="H950:J954" si="80">H951</f>
        <v>13488.352999999999</v>
      </c>
      <c r="I950" s="21">
        <f>I951</f>
        <v>4244.9430000000002</v>
      </c>
      <c r="J950" s="21">
        <f>J951</f>
        <v>4244.9430000000002</v>
      </c>
    </row>
    <row r="951" spans="1:12" ht="96" customHeight="1">
      <c r="A951" s="6"/>
      <c r="B951" s="6">
        <v>745</v>
      </c>
      <c r="C951" s="6" t="s">
        <v>768</v>
      </c>
      <c r="D951" s="6" t="s">
        <v>810</v>
      </c>
      <c r="E951" s="38" t="s">
        <v>38</v>
      </c>
      <c r="F951" s="18"/>
      <c r="G951" s="19" t="s">
        <v>451</v>
      </c>
      <c r="H951" s="21">
        <f t="shared" si="80"/>
        <v>13488.352999999999</v>
      </c>
      <c r="I951" s="21">
        <f t="shared" si="80"/>
        <v>4244.9430000000002</v>
      </c>
      <c r="J951" s="21">
        <f t="shared" si="80"/>
        <v>4244.9430000000002</v>
      </c>
    </row>
    <row r="952" spans="1:12" ht="84" customHeight="1">
      <c r="A952" s="6"/>
      <c r="B952" s="6">
        <v>745</v>
      </c>
      <c r="C952" s="6" t="s">
        <v>768</v>
      </c>
      <c r="D952" s="6" t="s">
        <v>810</v>
      </c>
      <c r="E952" s="34" t="s">
        <v>40</v>
      </c>
      <c r="F952" s="6"/>
      <c r="G952" s="5" t="s">
        <v>41</v>
      </c>
      <c r="H952" s="21">
        <f t="shared" si="80"/>
        <v>13488.352999999999</v>
      </c>
      <c r="I952" s="21">
        <f t="shared" si="80"/>
        <v>4244.9430000000002</v>
      </c>
      <c r="J952" s="21">
        <f t="shared" si="80"/>
        <v>4244.9430000000002</v>
      </c>
    </row>
    <row r="953" spans="1:12" ht="36" customHeight="1">
      <c r="A953" s="6"/>
      <c r="B953" s="6">
        <v>745</v>
      </c>
      <c r="C953" s="6" t="s">
        <v>768</v>
      </c>
      <c r="D953" s="6" t="s">
        <v>810</v>
      </c>
      <c r="E953" s="69" t="s">
        <v>452</v>
      </c>
      <c r="F953" s="6"/>
      <c r="G953" s="5" t="s">
        <v>453</v>
      </c>
      <c r="H953" s="21">
        <f>H954+H956</f>
        <v>13488.352999999999</v>
      </c>
      <c r="I953" s="21">
        <f>I954+I956</f>
        <v>4244.9430000000002</v>
      </c>
      <c r="J953" s="21">
        <f>J954+J956</f>
        <v>4244.9430000000002</v>
      </c>
    </row>
    <row r="954" spans="1:12" ht="70.900000000000006" customHeight="1">
      <c r="A954" s="6"/>
      <c r="B954" s="6">
        <v>745</v>
      </c>
      <c r="C954" s="6" t="s">
        <v>768</v>
      </c>
      <c r="D954" s="6" t="s">
        <v>810</v>
      </c>
      <c r="E954" s="34" t="s">
        <v>466</v>
      </c>
      <c r="F954" s="6"/>
      <c r="G954" s="5" t="s">
        <v>467</v>
      </c>
      <c r="H954" s="21">
        <f t="shared" si="80"/>
        <v>4244.9430000000002</v>
      </c>
      <c r="I954" s="21">
        <f t="shared" si="80"/>
        <v>4244.9430000000002</v>
      </c>
      <c r="J954" s="21">
        <f t="shared" si="80"/>
        <v>4244.9430000000002</v>
      </c>
    </row>
    <row r="955" spans="1:12" ht="24" customHeight="1">
      <c r="A955" s="6"/>
      <c r="B955" s="6">
        <v>745</v>
      </c>
      <c r="C955" s="6" t="s">
        <v>768</v>
      </c>
      <c r="D955" s="6" t="s">
        <v>810</v>
      </c>
      <c r="E955" s="34" t="s">
        <v>466</v>
      </c>
      <c r="F955" s="23" t="s">
        <v>447</v>
      </c>
      <c r="G955" s="24" t="s">
        <v>809</v>
      </c>
      <c r="H955" s="21">
        <v>4244.9430000000002</v>
      </c>
      <c r="I955" s="21">
        <v>4244.9430000000002</v>
      </c>
      <c r="J955" s="21">
        <v>4244.9430000000002</v>
      </c>
    </row>
    <row r="956" spans="1:12" ht="60" customHeight="1">
      <c r="A956" s="6"/>
      <c r="B956" s="6">
        <v>745</v>
      </c>
      <c r="C956" s="104" t="s">
        <v>768</v>
      </c>
      <c r="D956" s="104" t="s">
        <v>810</v>
      </c>
      <c r="E956" s="197" t="s">
        <v>288</v>
      </c>
      <c r="F956" s="104"/>
      <c r="G956" s="154" t="s">
        <v>289</v>
      </c>
      <c r="H956" s="198">
        <f>H957</f>
        <v>9243.41</v>
      </c>
      <c r="I956" s="198">
        <f>I957</f>
        <v>0</v>
      </c>
      <c r="J956" s="198">
        <f>J957</f>
        <v>0</v>
      </c>
    </row>
    <row r="957" spans="1:12" ht="27.6" customHeight="1">
      <c r="A957" s="6"/>
      <c r="B957" s="6">
        <v>745</v>
      </c>
      <c r="C957" s="104" t="s">
        <v>768</v>
      </c>
      <c r="D957" s="104" t="s">
        <v>810</v>
      </c>
      <c r="E957" s="197" t="s">
        <v>288</v>
      </c>
      <c r="F957" s="199" t="s">
        <v>447</v>
      </c>
      <c r="G957" s="200" t="s">
        <v>809</v>
      </c>
      <c r="H957" s="198">
        <v>9243.41</v>
      </c>
      <c r="I957" s="198">
        <v>0</v>
      </c>
      <c r="J957" s="198">
        <v>0</v>
      </c>
    </row>
    <row r="958" spans="1:12" ht="12" customHeight="1">
      <c r="A958" s="6"/>
      <c r="B958" s="10"/>
      <c r="C958" s="6"/>
      <c r="D958" s="6"/>
      <c r="E958" s="7"/>
      <c r="F958" s="6"/>
      <c r="G958" s="11" t="s">
        <v>665</v>
      </c>
      <c r="H958" s="12">
        <f>H893+H774+H595+H388+H367+H332+H315+H16</f>
        <v>4172979.7980000004</v>
      </c>
      <c r="I958" s="12">
        <f>I893+I774+I595+I388+I367+I332+I315+I16</f>
        <v>3403180.639</v>
      </c>
      <c r="J958" s="12">
        <f>J893+J774+J595+J388+J367+J332+J315+J16</f>
        <v>3430522.43</v>
      </c>
      <c r="K958" s="12" t="e">
        <f>#REF!+K388+K367+K332+K315+K16+K893+#REF!+K595</f>
        <v>#REF!</v>
      </c>
      <c r="L958" s="12" t="e">
        <f>#REF!+L388+L367+L332+L315+L16+L893+#REF!+L595</f>
        <v>#REF!</v>
      </c>
    </row>
    <row r="959" spans="1:12" ht="12" customHeight="1">
      <c r="A959" s="2"/>
      <c r="B959" s="2"/>
      <c r="C959" s="2"/>
      <c r="D959" s="2"/>
      <c r="E959" s="2"/>
      <c r="F959" s="2"/>
      <c r="G959" s="2"/>
      <c r="H959" s="81"/>
      <c r="I959" s="82"/>
      <c r="J959" s="82"/>
    </row>
    <row r="960" spans="1:12" ht="12" customHeight="1">
      <c r="A960" s="2"/>
      <c r="B960" s="2"/>
      <c r="C960" s="2"/>
      <c r="D960" s="2"/>
      <c r="E960" s="2"/>
      <c r="F960" s="2"/>
      <c r="G960" s="2"/>
      <c r="H960" s="82"/>
      <c r="I960" s="82"/>
      <c r="J960" s="82"/>
    </row>
    <row r="961" spans="1:12" ht="12" customHeight="1">
      <c r="A961" s="2"/>
      <c r="B961" s="2"/>
      <c r="C961" s="2"/>
      <c r="D961" s="2"/>
      <c r="E961" s="2"/>
      <c r="F961" s="2"/>
      <c r="G961" s="2"/>
      <c r="H961" s="83"/>
      <c r="I961" s="83"/>
      <c r="J961" s="83"/>
      <c r="K961" s="83">
        <f>K959+K960</f>
        <v>0</v>
      </c>
      <c r="L961" s="83">
        <f>L959+L960</f>
        <v>0</v>
      </c>
    </row>
    <row r="962" spans="1:12">
      <c r="A962" s="2"/>
      <c r="B962" s="2"/>
      <c r="C962" s="2"/>
      <c r="D962" s="2"/>
      <c r="E962" s="2"/>
      <c r="F962" s="2"/>
      <c r="G962" s="2"/>
      <c r="H962" s="83"/>
      <c r="I962" s="83"/>
      <c r="J962" s="83"/>
      <c r="K962" s="83"/>
      <c r="L962" s="83"/>
    </row>
    <row r="963" spans="1:12">
      <c r="A963" s="2"/>
      <c r="B963" s="2"/>
      <c r="C963" s="2"/>
      <c r="D963" s="2"/>
      <c r="E963" s="2"/>
      <c r="F963" s="2"/>
      <c r="G963" s="2"/>
      <c r="H963" s="83"/>
      <c r="I963" s="83"/>
      <c r="J963" s="83"/>
      <c r="K963" s="83" t="e">
        <f>K959-K958</f>
        <v>#REF!</v>
      </c>
      <c r="L963" s="83" t="e">
        <f>L959-L958</f>
        <v>#REF!</v>
      </c>
    </row>
    <row r="964" spans="1:12">
      <c r="A964" s="2"/>
      <c r="B964" s="2"/>
      <c r="C964" s="2"/>
      <c r="D964" s="2"/>
      <c r="E964" s="2"/>
      <c r="F964" s="2"/>
      <c r="G964" s="2"/>
      <c r="H964" s="83"/>
      <c r="I964" s="83"/>
      <c r="J964" s="83"/>
    </row>
    <row r="965" spans="1:12">
      <c r="A965" s="2"/>
      <c r="B965" s="2"/>
      <c r="C965" s="2"/>
      <c r="D965" s="2"/>
      <c r="E965" s="2"/>
      <c r="F965" s="2"/>
      <c r="G965" s="2"/>
      <c r="H965" s="83"/>
      <c r="I965" s="83"/>
      <c r="J965" s="83"/>
    </row>
    <row r="966" spans="1:12">
      <c r="A966" s="2"/>
      <c r="B966" s="2"/>
      <c r="C966" s="2"/>
      <c r="D966" s="2"/>
      <c r="E966" s="2"/>
      <c r="F966" s="2"/>
      <c r="G966" s="2"/>
      <c r="H966" s="150"/>
      <c r="I966" s="84"/>
      <c r="J966" s="84"/>
    </row>
    <row r="968" spans="1:12">
      <c r="A968" s="2"/>
      <c r="B968" s="2"/>
      <c r="C968" s="2"/>
      <c r="D968" s="2"/>
      <c r="E968" s="2"/>
      <c r="F968" s="2"/>
      <c r="G968" s="2"/>
    </row>
    <row r="969" spans="1:12">
      <c r="A969" s="2"/>
      <c r="B969" s="2"/>
      <c r="C969" s="2"/>
      <c r="D969" s="2"/>
      <c r="E969" s="2"/>
      <c r="F969" s="2"/>
      <c r="G969" s="2"/>
    </row>
    <row r="972" spans="1:12">
      <c r="H972" s="96"/>
    </row>
  </sheetData>
  <autoFilter ref="A15:J961"/>
  <mergeCells count="19">
    <mergeCell ref="B12:B14"/>
    <mergeCell ref="C12:C14"/>
    <mergeCell ref="D12:D14"/>
    <mergeCell ref="I1:L1"/>
    <mergeCell ref="I2:L2"/>
    <mergeCell ref="E12:E14"/>
    <mergeCell ref="F12:F14"/>
    <mergeCell ref="G12:G14"/>
    <mergeCell ref="H12:J12"/>
    <mergeCell ref="H13:H14"/>
    <mergeCell ref="G7:J7"/>
    <mergeCell ref="G8:J8"/>
    <mergeCell ref="G9:J9"/>
    <mergeCell ref="A11:J11"/>
    <mergeCell ref="I3:L3"/>
    <mergeCell ref="I4:L4"/>
    <mergeCell ref="H6:K6"/>
    <mergeCell ref="I13:J13"/>
    <mergeCell ref="A12:A14"/>
  </mergeCells>
  <phoneticPr fontId="21" type="noConversion"/>
  <pageMargins left="0.38" right="0.16" top="0.21" bottom="0.2" header="0.31496062992125984" footer="0.21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56"/>
  <sheetViews>
    <sheetView topLeftCell="A781" workbookViewId="0">
      <selection activeCell="E784" sqref="E784"/>
    </sheetView>
  </sheetViews>
  <sheetFormatPr defaultColWidth="8.85546875" defaultRowHeight="12"/>
  <cols>
    <col min="1" max="1" width="4" style="1" customWidth="1"/>
    <col min="2" max="2" width="4.5703125" style="1" customWidth="1"/>
    <col min="3" max="3" width="11.140625" style="1" customWidth="1"/>
    <col min="4" max="4" width="4.7109375" style="1" customWidth="1"/>
    <col min="5" max="5" width="29.7109375" style="1" customWidth="1"/>
    <col min="6" max="6" width="14" style="1" customWidth="1"/>
    <col min="7" max="9" width="13.85546875" style="2" customWidth="1"/>
    <col min="10" max="16384" width="8.85546875" style="2"/>
  </cols>
  <sheetData>
    <row r="1" spans="1:8" ht="15">
      <c r="E1" s="215" t="s">
        <v>672</v>
      </c>
      <c r="F1" s="216"/>
      <c r="G1" s="216"/>
      <c r="H1" s="216"/>
    </row>
    <row r="2" spans="1:8" ht="12.75">
      <c r="E2" s="216" t="s">
        <v>771</v>
      </c>
      <c r="F2" s="216"/>
      <c r="G2" s="216"/>
      <c r="H2" s="216"/>
    </row>
    <row r="3" spans="1:8" ht="12.75">
      <c r="E3" s="216" t="s">
        <v>772</v>
      </c>
      <c r="F3" s="216"/>
      <c r="G3" s="216"/>
      <c r="H3" s="216"/>
    </row>
    <row r="4" spans="1:8" ht="12.75">
      <c r="E4" s="228" t="s">
        <v>362</v>
      </c>
      <c r="F4" s="228"/>
      <c r="G4" s="228"/>
      <c r="H4" s="228"/>
    </row>
    <row r="5" spans="1:8" ht="12.75">
      <c r="E5" s="208"/>
      <c r="F5" s="208"/>
      <c r="G5" s="208"/>
      <c r="H5" s="208"/>
    </row>
    <row r="6" spans="1:8" ht="15">
      <c r="E6" s="215" t="s">
        <v>346</v>
      </c>
      <c r="F6" s="216"/>
      <c r="G6" s="216"/>
      <c r="H6" s="216"/>
    </row>
    <row r="7" spans="1:8" ht="12.75">
      <c r="E7" s="216" t="s">
        <v>771</v>
      </c>
      <c r="F7" s="216"/>
      <c r="G7" s="216"/>
      <c r="H7" s="216"/>
    </row>
    <row r="8" spans="1:8" ht="12.75">
      <c r="E8" s="216" t="s">
        <v>772</v>
      </c>
      <c r="F8" s="216"/>
      <c r="G8" s="216"/>
      <c r="H8" s="216"/>
    </row>
    <row r="9" spans="1:8" ht="12.75">
      <c r="E9" s="228" t="s">
        <v>335</v>
      </c>
      <c r="F9" s="228"/>
      <c r="G9" s="228"/>
      <c r="H9" s="228"/>
    </row>
    <row r="10" spans="1:8" ht="12.75">
      <c r="E10" s="208"/>
      <c r="F10" s="208"/>
      <c r="G10" s="208"/>
      <c r="H10" s="208"/>
    </row>
    <row r="11" spans="1:8" ht="56.45" customHeight="1">
      <c r="A11" s="232" t="s">
        <v>337</v>
      </c>
      <c r="B11" s="233"/>
      <c r="C11" s="233"/>
      <c r="D11" s="233"/>
      <c r="E11" s="233"/>
      <c r="F11" s="233"/>
      <c r="G11" s="233"/>
      <c r="H11" s="233"/>
    </row>
    <row r="12" spans="1:8" ht="15">
      <c r="A12" s="220" t="s">
        <v>775</v>
      </c>
      <c r="B12" s="220" t="s">
        <v>776</v>
      </c>
      <c r="C12" s="217" t="s">
        <v>777</v>
      </c>
      <c r="D12" s="220" t="s">
        <v>778</v>
      </c>
      <c r="E12" s="220" t="s">
        <v>779</v>
      </c>
      <c r="F12" s="223" t="s">
        <v>780</v>
      </c>
      <c r="G12" s="224"/>
      <c r="H12" s="225"/>
    </row>
    <row r="13" spans="1:8" ht="15" customHeight="1">
      <c r="A13" s="234"/>
      <c r="B13" s="234"/>
      <c r="C13" s="234"/>
      <c r="D13" s="234"/>
      <c r="E13" s="234"/>
      <c r="F13" s="226" t="s">
        <v>782</v>
      </c>
      <c r="G13" s="223" t="s">
        <v>781</v>
      </c>
      <c r="H13" s="225"/>
    </row>
    <row r="14" spans="1:8" ht="12" customHeight="1">
      <c r="A14" s="235"/>
      <c r="B14" s="235"/>
      <c r="C14" s="235"/>
      <c r="D14" s="235"/>
      <c r="E14" s="235"/>
      <c r="F14" s="227"/>
      <c r="G14" s="5" t="s">
        <v>783</v>
      </c>
      <c r="H14" s="5" t="s">
        <v>708</v>
      </c>
    </row>
    <row r="15" spans="1:8">
      <c r="A15" s="7" t="s">
        <v>673</v>
      </c>
      <c r="B15" s="7" t="s">
        <v>674</v>
      </c>
      <c r="C15" s="7" t="s">
        <v>784</v>
      </c>
      <c r="D15" s="7" t="s">
        <v>765</v>
      </c>
      <c r="E15" s="6">
        <v>5</v>
      </c>
      <c r="F15" s="8">
        <v>6</v>
      </c>
      <c r="G15" s="9">
        <v>7</v>
      </c>
      <c r="H15" s="9">
        <v>8</v>
      </c>
    </row>
    <row r="16" spans="1:8">
      <c r="A16" s="44" t="s">
        <v>786</v>
      </c>
      <c r="B16" s="44" t="s">
        <v>787</v>
      </c>
      <c r="C16" s="7"/>
      <c r="D16" s="7"/>
      <c r="E16" s="10" t="s">
        <v>788</v>
      </c>
      <c r="F16" s="12">
        <f>F17+F27+F37+F50+F56+F69+F74</f>
        <v>276240.35800000001</v>
      </c>
      <c r="G16" s="12">
        <f>G17+G27+G37+G50+G56+G69+G74</f>
        <v>272939.53500000003</v>
      </c>
      <c r="H16" s="12">
        <f>H17+H27+H37+H50+H56+H69+H74</f>
        <v>267242.33500000002</v>
      </c>
    </row>
    <row r="17" spans="1:8" ht="48">
      <c r="A17" s="14" t="s">
        <v>786</v>
      </c>
      <c r="B17" s="14" t="s">
        <v>789</v>
      </c>
      <c r="C17" s="15"/>
      <c r="D17" s="15"/>
      <c r="E17" s="16" t="s">
        <v>790</v>
      </c>
      <c r="F17" s="17">
        <f>F18+F23</f>
        <v>4617.7150000000001</v>
      </c>
      <c r="G17" s="17">
        <f>G18+G23</f>
        <v>4134.2150000000001</v>
      </c>
      <c r="H17" s="17">
        <f>H18+H23</f>
        <v>4134.2150000000001</v>
      </c>
    </row>
    <row r="18" spans="1:8" ht="48">
      <c r="A18" s="15" t="s">
        <v>786</v>
      </c>
      <c r="B18" s="15" t="s">
        <v>789</v>
      </c>
      <c r="C18" s="15" t="s">
        <v>791</v>
      </c>
      <c r="D18" s="18"/>
      <c r="E18" s="19" t="s">
        <v>792</v>
      </c>
      <c r="F18" s="20">
        <f>F19</f>
        <v>4134.2150000000001</v>
      </c>
      <c r="G18" s="20">
        <f>G19</f>
        <v>4134.2150000000001</v>
      </c>
      <c r="H18" s="20">
        <f>H19</f>
        <v>4134.2150000000001</v>
      </c>
    </row>
    <row r="19" spans="1:8">
      <c r="A19" s="7" t="s">
        <v>786</v>
      </c>
      <c r="B19" s="7" t="s">
        <v>789</v>
      </c>
      <c r="C19" s="7" t="s">
        <v>793</v>
      </c>
      <c r="D19" s="6"/>
      <c r="E19" s="5" t="s">
        <v>794</v>
      </c>
      <c r="F19" s="21">
        <f>F21</f>
        <v>4134.2150000000001</v>
      </c>
      <c r="G19" s="21">
        <f>G21</f>
        <v>4134.2150000000001</v>
      </c>
      <c r="H19" s="21">
        <f>H21</f>
        <v>4134.2150000000001</v>
      </c>
    </row>
    <row r="20" spans="1:8" ht="36">
      <c r="A20" s="7" t="s">
        <v>786</v>
      </c>
      <c r="B20" s="7" t="s">
        <v>789</v>
      </c>
      <c r="C20" s="22" t="s">
        <v>795</v>
      </c>
      <c r="D20" s="6"/>
      <c r="E20" s="5" t="s">
        <v>796</v>
      </c>
      <c r="F20" s="21">
        <f t="shared" ref="F20:H21" si="0">F21</f>
        <v>4134.2150000000001</v>
      </c>
      <c r="G20" s="21">
        <f t="shared" si="0"/>
        <v>4134.2150000000001</v>
      </c>
      <c r="H20" s="21">
        <f t="shared" si="0"/>
        <v>4134.2150000000001</v>
      </c>
    </row>
    <row r="21" spans="1:8" ht="36">
      <c r="A21" s="7" t="s">
        <v>786</v>
      </c>
      <c r="B21" s="7" t="s">
        <v>789</v>
      </c>
      <c r="C21" s="7" t="s">
        <v>797</v>
      </c>
      <c r="D21" s="6"/>
      <c r="E21" s="5" t="s">
        <v>798</v>
      </c>
      <c r="F21" s="21">
        <f t="shared" si="0"/>
        <v>4134.2150000000001</v>
      </c>
      <c r="G21" s="21">
        <f t="shared" si="0"/>
        <v>4134.2150000000001</v>
      </c>
      <c r="H21" s="21">
        <f t="shared" si="0"/>
        <v>4134.2150000000001</v>
      </c>
    </row>
    <row r="22" spans="1:8" ht="96">
      <c r="A22" s="7" t="s">
        <v>786</v>
      </c>
      <c r="B22" s="7" t="s">
        <v>789</v>
      </c>
      <c r="C22" s="7" t="s">
        <v>797</v>
      </c>
      <c r="D22" s="23" t="s">
        <v>799</v>
      </c>
      <c r="E22" s="24" t="s">
        <v>800</v>
      </c>
      <c r="F22" s="21">
        <v>4134.2150000000001</v>
      </c>
      <c r="G22" s="21">
        <v>4134.2150000000001</v>
      </c>
      <c r="H22" s="21">
        <v>4134.2150000000001</v>
      </c>
    </row>
    <row r="23" spans="1:8" ht="24">
      <c r="A23" s="180" t="s">
        <v>786</v>
      </c>
      <c r="B23" s="180" t="s">
        <v>789</v>
      </c>
      <c r="C23" s="180" t="s">
        <v>801</v>
      </c>
      <c r="D23" s="179"/>
      <c r="E23" s="181" t="s">
        <v>802</v>
      </c>
      <c r="F23" s="182">
        <f t="shared" ref="F23:H25" si="1">F24</f>
        <v>483.5</v>
      </c>
      <c r="G23" s="182">
        <f t="shared" si="1"/>
        <v>0</v>
      </c>
      <c r="H23" s="182">
        <f t="shared" si="1"/>
        <v>0</v>
      </c>
    </row>
    <row r="24" spans="1:8" ht="48">
      <c r="A24" s="180" t="s">
        <v>786</v>
      </c>
      <c r="B24" s="180" t="s">
        <v>789</v>
      </c>
      <c r="C24" s="180" t="s">
        <v>803</v>
      </c>
      <c r="D24" s="179"/>
      <c r="E24" s="181" t="s">
        <v>804</v>
      </c>
      <c r="F24" s="182">
        <f t="shared" si="1"/>
        <v>483.5</v>
      </c>
      <c r="G24" s="182">
        <f t="shared" si="1"/>
        <v>0</v>
      </c>
      <c r="H24" s="182">
        <f t="shared" si="1"/>
        <v>0</v>
      </c>
    </row>
    <row r="25" spans="1:8" ht="24">
      <c r="A25" s="180" t="s">
        <v>786</v>
      </c>
      <c r="B25" s="180" t="s">
        <v>789</v>
      </c>
      <c r="C25" s="180" t="s">
        <v>206</v>
      </c>
      <c r="D25" s="179"/>
      <c r="E25" s="181" t="s">
        <v>207</v>
      </c>
      <c r="F25" s="182">
        <f t="shared" si="1"/>
        <v>483.5</v>
      </c>
      <c r="G25" s="182">
        <f t="shared" si="1"/>
        <v>0</v>
      </c>
      <c r="H25" s="182">
        <f t="shared" si="1"/>
        <v>0</v>
      </c>
    </row>
    <row r="26" spans="1:8" ht="96">
      <c r="A26" s="180" t="s">
        <v>786</v>
      </c>
      <c r="B26" s="180" t="s">
        <v>789</v>
      </c>
      <c r="C26" s="180" t="s">
        <v>206</v>
      </c>
      <c r="D26" s="185" t="s">
        <v>799</v>
      </c>
      <c r="E26" s="184" t="s">
        <v>800</v>
      </c>
      <c r="F26" s="182">
        <v>483.5</v>
      </c>
      <c r="G26" s="182">
        <v>0</v>
      </c>
      <c r="H26" s="182">
        <v>0</v>
      </c>
    </row>
    <row r="27" spans="1:8" ht="72">
      <c r="A27" s="27" t="s">
        <v>786</v>
      </c>
      <c r="B27" s="27" t="s">
        <v>805</v>
      </c>
      <c r="C27" s="14"/>
      <c r="D27" s="27"/>
      <c r="E27" s="16" t="s">
        <v>806</v>
      </c>
      <c r="F27" s="17">
        <f t="shared" ref="F27:H28" si="2">F28</f>
        <v>9933.0110000000004</v>
      </c>
      <c r="G27" s="17">
        <f t="shared" si="2"/>
        <v>9933.0110000000004</v>
      </c>
      <c r="H27" s="17">
        <f t="shared" si="2"/>
        <v>9933.0110000000004</v>
      </c>
    </row>
    <row r="28" spans="1:8" ht="24">
      <c r="A28" s="6" t="s">
        <v>786</v>
      </c>
      <c r="B28" s="6" t="s">
        <v>805</v>
      </c>
      <c r="C28" s="7" t="s">
        <v>801</v>
      </c>
      <c r="D28" s="6"/>
      <c r="E28" s="5" t="s">
        <v>802</v>
      </c>
      <c r="F28" s="21">
        <f t="shared" si="2"/>
        <v>9933.0110000000004</v>
      </c>
      <c r="G28" s="21">
        <f t="shared" si="2"/>
        <v>9933.0110000000004</v>
      </c>
      <c r="H28" s="21">
        <f t="shared" si="2"/>
        <v>9933.0110000000004</v>
      </c>
    </row>
    <row r="29" spans="1:8" ht="48">
      <c r="A29" s="6" t="s">
        <v>786</v>
      </c>
      <c r="B29" s="6" t="s">
        <v>805</v>
      </c>
      <c r="C29" s="7" t="s">
        <v>803</v>
      </c>
      <c r="D29" s="6"/>
      <c r="E29" s="5" t="s">
        <v>804</v>
      </c>
      <c r="F29" s="21">
        <f>F30+F33+F35</f>
        <v>9933.0110000000004</v>
      </c>
      <c r="G29" s="21">
        <f>G30+G33+G35</f>
        <v>9933.0110000000004</v>
      </c>
      <c r="H29" s="21">
        <f>H30+H33+H35</f>
        <v>9933.0110000000004</v>
      </c>
    </row>
    <row r="30" spans="1:8" ht="60">
      <c r="A30" s="6" t="s">
        <v>786</v>
      </c>
      <c r="B30" s="6" t="s">
        <v>805</v>
      </c>
      <c r="C30" s="7" t="s">
        <v>516</v>
      </c>
      <c r="D30" s="6"/>
      <c r="E30" s="5" t="s">
        <v>517</v>
      </c>
      <c r="F30" s="21">
        <f>F31+F32</f>
        <v>2394.875</v>
      </c>
      <c r="G30" s="21">
        <f>G31+G32</f>
        <v>2394.875</v>
      </c>
      <c r="H30" s="21">
        <f>H31+H32</f>
        <v>2394.875</v>
      </c>
    </row>
    <row r="31" spans="1:8" ht="96">
      <c r="A31" s="6" t="s">
        <v>786</v>
      </c>
      <c r="B31" s="6" t="s">
        <v>805</v>
      </c>
      <c r="C31" s="7" t="s">
        <v>516</v>
      </c>
      <c r="D31" s="23" t="s">
        <v>799</v>
      </c>
      <c r="E31" s="24" t="s">
        <v>800</v>
      </c>
      <c r="F31" s="21">
        <v>2358.875</v>
      </c>
      <c r="G31" s="21">
        <v>2358.875</v>
      </c>
      <c r="H31" s="21">
        <v>2358.875</v>
      </c>
    </row>
    <row r="32" spans="1:8" ht="36">
      <c r="A32" s="6" t="s">
        <v>786</v>
      </c>
      <c r="B32" s="6" t="s">
        <v>805</v>
      </c>
      <c r="C32" s="7" t="s">
        <v>516</v>
      </c>
      <c r="D32" s="23" t="s">
        <v>807</v>
      </c>
      <c r="E32" s="24" t="s">
        <v>808</v>
      </c>
      <c r="F32" s="21">
        <v>36</v>
      </c>
      <c r="G32" s="21">
        <v>36</v>
      </c>
      <c r="H32" s="21">
        <v>36</v>
      </c>
    </row>
    <row r="33" spans="1:8" ht="84">
      <c r="A33" s="6" t="s">
        <v>786</v>
      </c>
      <c r="B33" s="6" t="s">
        <v>805</v>
      </c>
      <c r="C33" s="7" t="s">
        <v>518</v>
      </c>
      <c r="D33" s="25"/>
      <c r="E33" s="49" t="s">
        <v>519</v>
      </c>
      <c r="F33" s="21">
        <f>F34</f>
        <v>5678.88</v>
      </c>
      <c r="G33" s="21">
        <f>G34</f>
        <v>5678.88</v>
      </c>
      <c r="H33" s="21">
        <f>H34</f>
        <v>5678.88</v>
      </c>
    </row>
    <row r="34" spans="1:8" ht="96">
      <c r="A34" s="6" t="s">
        <v>786</v>
      </c>
      <c r="B34" s="6" t="s">
        <v>805</v>
      </c>
      <c r="C34" s="7" t="s">
        <v>518</v>
      </c>
      <c r="D34" s="23" t="s">
        <v>799</v>
      </c>
      <c r="E34" s="24" t="s">
        <v>800</v>
      </c>
      <c r="F34" s="21">
        <v>5678.88</v>
      </c>
      <c r="G34" s="21">
        <v>5678.88</v>
      </c>
      <c r="H34" s="21">
        <v>5678.88</v>
      </c>
    </row>
    <row r="35" spans="1:8" ht="60">
      <c r="A35" s="6" t="s">
        <v>786</v>
      </c>
      <c r="B35" s="6" t="s">
        <v>805</v>
      </c>
      <c r="C35" s="7" t="s">
        <v>520</v>
      </c>
      <c r="D35" s="25"/>
      <c r="E35" s="26" t="s">
        <v>521</v>
      </c>
      <c r="F35" s="21">
        <f>F36</f>
        <v>1859.2560000000001</v>
      </c>
      <c r="G35" s="21">
        <f>G36</f>
        <v>1859.2560000000001</v>
      </c>
      <c r="H35" s="21">
        <f>H36</f>
        <v>1859.2560000000001</v>
      </c>
    </row>
    <row r="36" spans="1:8" ht="96">
      <c r="A36" s="6" t="s">
        <v>786</v>
      </c>
      <c r="B36" s="6" t="s">
        <v>805</v>
      </c>
      <c r="C36" s="7" t="s">
        <v>520</v>
      </c>
      <c r="D36" s="23" t="s">
        <v>799</v>
      </c>
      <c r="E36" s="24" t="s">
        <v>800</v>
      </c>
      <c r="F36" s="21">
        <v>1859.2560000000001</v>
      </c>
      <c r="G36" s="21">
        <v>1859.2560000000001</v>
      </c>
      <c r="H36" s="21">
        <v>1859.2560000000001</v>
      </c>
    </row>
    <row r="37" spans="1:8" ht="84">
      <c r="A37" s="27" t="s">
        <v>786</v>
      </c>
      <c r="B37" s="27" t="s">
        <v>810</v>
      </c>
      <c r="C37" s="27"/>
      <c r="D37" s="27"/>
      <c r="E37" s="16" t="s">
        <v>811</v>
      </c>
      <c r="F37" s="17">
        <f>F38+F46</f>
        <v>83169.41</v>
      </c>
      <c r="G37" s="17">
        <f>G38+G46</f>
        <v>82862.559999999998</v>
      </c>
      <c r="H37" s="17">
        <f>H38+H46</f>
        <v>82862.559999999998</v>
      </c>
    </row>
    <row r="38" spans="1:8" ht="48">
      <c r="A38" s="18" t="s">
        <v>786</v>
      </c>
      <c r="B38" s="18" t="s">
        <v>810</v>
      </c>
      <c r="C38" s="15" t="s">
        <v>791</v>
      </c>
      <c r="D38" s="18"/>
      <c r="E38" s="19" t="s">
        <v>792</v>
      </c>
      <c r="F38" s="20">
        <f t="shared" ref="F38:H39" si="3">F39</f>
        <v>82862.559999999998</v>
      </c>
      <c r="G38" s="20">
        <f t="shared" si="3"/>
        <v>82862.559999999998</v>
      </c>
      <c r="H38" s="20">
        <f t="shared" si="3"/>
        <v>82862.559999999998</v>
      </c>
    </row>
    <row r="39" spans="1:8">
      <c r="A39" s="6" t="s">
        <v>786</v>
      </c>
      <c r="B39" s="6" t="s">
        <v>810</v>
      </c>
      <c r="C39" s="7" t="s">
        <v>793</v>
      </c>
      <c r="D39" s="6"/>
      <c r="E39" s="5" t="s">
        <v>794</v>
      </c>
      <c r="F39" s="21">
        <f t="shared" si="3"/>
        <v>82862.559999999998</v>
      </c>
      <c r="G39" s="21">
        <f t="shared" si="3"/>
        <v>82862.559999999998</v>
      </c>
      <c r="H39" s="21">
        <f t="shared" si="3"/>
        <v>82862.559999999998</v>
      </c>
    </row>
    <row r="40" spans="1:8" ht="36">
      <c r="A40" s="6" t="s">
        <v>786</v>
      </c>
      <c r="B40" s="6" t="s">
        <v>810</v>
      </c>
      <c r="C40" s="22" t="s">
        <v>795</v>
      </c>
      <c r="D40" s="6"/>
      <c r="E40" s="5" t="s">
        <v>796</v>
      </c>
      <c r="F40" s="21">
        <f>F41+F44</f>
        <v>82862.559999999998</v>
      </c>
      <c r="G40" s="21">
        <f>G41+G44</f>
        <v>82862.559999999998</v>
      </c>
      <c r="H40" s="21">
        <f>H41+H44</f>
        <v>82862.559999999998</v>
      </c>
    </row>
    <row r="41" spans="1:8" ht="36">
      <c r="A41" s="6" t="s">
        <v>786</v>
      </c>
      <c r="B41" s="6" t="s">
        <v>810</v>
      </c>
      <c r="C41" s="28" t="s">
        <v>812</v>
      </c>
      <c r="D41" s="6"/>
      <c r="E41" s="5" t="s">
        <v>813</v>
      </c>
      <c r="F41" s="21">
        <f>F42+F43</f>
        <v>59492.962</v>
      </c>
      <c r="G41" s="21">
        <f>G42+G43</f>
        <v>59492.962</v>
      </c>
      <c r="H41" s="21">
        <f>H42+H43</f>
        <v>59492.962</v>
      </c>
    </row>
    <row r="42" spans="1:8" ht="96">
      <c r="A42" s="6" t="s">
        <v>786</v>
      </c>
      <c r="B42" s="6" t="s">
        <v>810</v>
      </c>
      <c r="C42" s="28" t="s">
        <v>812</v>
      </c>
      <c r="D42" s="23" t="s">
        <v>799</v>
      </c>
      <c r="E42" s="24" t="s">
        <v>800</v>
      </c>
      <c r="F42" s="21">
        <v>58781.260999999999</v>
      </c>
      <c r="G42" s="21">
        <v>58781.260999999999</v>
      </c>
      <c r="H42" s="21">
        <v>58781.260999999999</v>
      </c>
    </row>
    <row r="43" spans="1:8" ht="36">
      <c r="A43" s="6" t="s">
        <v>786</v>
      </c>
      <c r="B43" s="6" t="s">
        <v>810</v>
      </c>
      <c r="C43" s="28" t="s">
        <v>812</v>
      </c>
      <c r="D43" s="23" t="s">
        <v>807</v>
      </c>
      <c r="E43" s="24" t="s">
        <v>808</v>
      </c>
      <c r="F43" s="21">
        <v>711.70100000000002</v>
      </c>
      <c r="G43" s="21">
        <v>711.70100000000002</v>
      </c>
      <c r="H43" s="21">
        <v>711.70100000000002</v>
      </c>
    </row>
    <row r="44" spans="1:8" ht="60">
      <c r="A44" s="6" t="s">
        <v>786</v>
      </c>
      <c r="B44" s="6" t="s">
        <v>810</v>
      </c>
      <c r="C44" s="7" t="s">
        <v>814</v>
      </c>
      <c r="D44" s="25"/>
      <c r="E44" s="26" t="s">
        <v>815</v>
      </c>
      <c r="F44" s="21">
        <f>F45</f>
        <v>23369.598000000002</v>
      </c>
      <c r="G44" s="21">
        <f>G45</f>
        <v>23369.598000000002</v>
      </c>
      <c r="H44" s="21">
        <f>H45</f>
        <v>23369.598000000002</v>
      </c>
    </row>
    <row r="45" spans="1:8" ht="96">
      <c r="A45" s="6" t="s">
        <v>786</v>
      </c>
      <c r="B45" s="6" t="s">
        <v>810</v>
      </c>
      <c r="C45" s="7" t="s">
        <v>814</v>
      </c>
      <c r="D45" s="23" t="s">
        <v>799</v>
      </c>
      <c r="E45" s="24" t="s">
        <v>800</v>
      </c>
      <c r="F45" s="21">
        <v>23369.598000000002</v>
      </c>
      <c r="G45" s="21">
        <v>23369.598000000002</v>
      </c>
      <c r="H45" s="21">
        <v>23369.598000000002</v>
      </c>
    </row>
    <row r="46" spans="1:8" ht="24">
      <c r="A46" s="179" t="s">
        <v>786</v>
      </c>
      <c r="B46" s="179" t="s">
        <v>810</v>
      </c>
      <c r="C46" s="180" t="s">
        <v>801</v>
      </c>
      <c r="D46" s="179"/>
      <c r="E46" s="181" t="s">
        <v>802</v>
      </c>
      <c r="F46" s="182">
        <f>F48</f>
        <v>306.85000000000002</v>
      </c>
      <c r="G46" s="182">
        <f>G48</f>
        <v>0</v>
      </c>
      <c r="H46" s="182">
        <f>H48</f>
        <v>0</v>
      </c>
    </row>
    <row r="47" spans="1:8" ht="48">
      <c r="A47" s="179" t="s">
        <v>786</v>
      </c>
      <c r="B47" s="179" t="s">
        <v>810</v>
      </c>
      <c r="C47" s="180" t="s">
        <v>803</v>
      </c>
      <c r="D47" s="179"/>
      <c r="E47" s="181" t="s">
        <v>804</v>
      </c>
      <c r="F47" s="182">
        <f t="shared" ref="F47:H48" si="4">F48</f>
        <v>306.85000000000002</v>
      </c>
      <c r="G47" s="182">
        <f t="shared" si="4"/>
        <v>0</v>
      </c>
      <c r="H47" s="182">
        <f t="shared" si="4"/>
        <v>0</v>
      </c>
    </row>
    <row r="48" spans="1:8" ht="24">
      <c r="A48" s="179" t="s">
        <v>786</v>
      </c>
      <c r="B48" s="179" t="s">
        <v>810</v>
      </c>
      <c r="C48" s="180" t="s">
        <v>208</v>
      </c>
      <c r="D48" s="186"/>
      <c r="E48" s="187" t="s">
        <v>209</v>
      </c>
      <c r="F48" s="182">
        <f t="shared" si="4"/>
        <v>306.85000000000002</v>
      </c>
      <c r="G48" s="182">
        <f t="shared" si="4"/>
        <v>0</v>
      </c>
      <c r="H48" s="182">
        <f t="shared" si="4"/>
        <v>0</v>
      </c>
    </row>
    <row r="49" spans="1:8" ht="96">
      <c r="A49" s="179" t="s">
        <v>786</v>
      </c>
      <c r="B49" s="179" t="s">
        <v>810</v>
      </c>
      <c r="C49" s="180" t="s">
        <v>208</v>
      </c>
      <c r="D49" s="185" t="s">
        <v>799</v>
      </c>
      <c r="E49" s="184" t="s">
        <v>800</v>
      </c>
      <c r="F49" s="182">
        <v>306.85000000000002</v>
      </c>
      <c r="G49" s="182">
        <v>0</v>
      </c>
      <c r="H49" s="182">
        <v>0</v>
      </c>
    </row>
    <row r="50" spans="1:8">
      <c r="A50" s="27" t="s">
        <v>786</v>
      </c>
      <c r="B50" s="14" t="s">
        <v>816</v>
      </c>
      <c r="C50" s="14"/>
      <c r="D50" s="29"/>
      <c r="E50" s="30" t="s">
        <v>817</v>
      </c>
      <c r="F50" s="17">
        <f t="shared" ref="F50:H54" si="5">F51</f>
        <v>15.2</v>
      </c>
      <c r="G50" s="17">
        <f t="shared" si="5"/>
        <v>138.1</v>
      </c>
      <c r="H50" s="17">
        <f t="shared" si="5"/>
        <v>14.8</v>
      </c>
    </row>
    <row r="51" spans="1:8" ht="48">
      <c r="A51" s="18" t="s">
        <v>786</v>
      </c>
      <c r="B51" s="15" t="s">
        <v>816</v>
      </c>
      <c r="C51" s="15" t="s">
        <v>791</v>
      </c>
      <c r="D51" s="18"/>
      <c r="E51" s="19" t="s">
        <v>792</v>
      </c>
      <c r="F51" s="20">
        <f>F52</f>
        <v>15.2</v>
      </c>
      <c r="G51" s="20">
        <f t="shared" si="5"/>
        <v>138.1</v>
      </c>
      <c r="H51" s="20">
        <f t="shared" si="5"/>
        <v>14.8</v>
      </c>
    </row>
    <row r="52" spans="1:8" ht="36">
      <c r="A52" s="174" t="s">
        <v>786</v>
      </c>
      <c r="B52" s="175" t="s">
        <v>816</v>
      </c>
      <c r="C52" s="175" t="s">
        <v>818</v>
      </c>
      <c r="D52" s="174"/>
      <c r="E52" s="202" t="s">
        <v>819</v>
      </c>
      <c r="F52" s="21">
        <f>F53</f>
        <v>15.2</v>
      </c>
      <c r="G52" s="21">
        <f t="shared" si="5"/>
        <v>138.1</v>
      </c>
      <c r="H52" s="21">
        <f t="shared" si="5"/>
        <v>14.8</v>
      </c>
    </row>
    <row r="53" spans="1:8" ht="48">
      <c r="A53" s="174" t="s">
        <v>786</v>
      </c>
      <c r="B53" s="175" t="s">
        <v>816</v>
      </c>
      <c r="C53" s="175" t="s">
        <v>820</v>
      </c>
      <c r="D53" s="175"/>
      <c r="E53" s="202" t="s">
        <v>821</v>
      </c>
      <c r="F53" s="21">
        <f t="shared" si="5"/>
        <v>15.2</v>
      </c>
      <c r="G53" s="21">
        <f t="shared" si="5"/>
        <v>138.1</v>
      </c>
      <c r="H53" s="21">
        <f t="shared" si="5"/>
        <v>14.8</v>
      </c>
    </row>
    <row r="54" spans="1:8" ht="72">
      <c r="A54" s="6" t="s">
        <v>786</v>
      </c>
      <c r="B54" s="7" t="s">
        <v>816</v>
      </c>
      <c r="C54" s="28" t="s">
        <v>822</v>
      </c>
      <c r="D54" s="25"/>
      <c r="E54" s="31" t="s">
        <v>823</v>
      </c>
      <c r="F54" s="32">
        <f t="shared" si="5"/>
        <v>15.2</v>
      </c>
      <c r="G54" s="32">
        <f t="shared" si="5"/>
        <v>138.1</v>
      </c>
      <c r="H54" s="32">
        <f t="shared" si="5"/>
        <v>14.8</v>
      </c>
    </row>
    <row r="55" spans="1:8" ht="36">
      <c r="A55" s="6" t="s">
        <v>786</v>
      </c>
      <c r="B55" s="7" t="s">
        <v>816</v>
      </c>
      <c r="C55" s="28" t="s">
        <v>822</v>
      </c>
      <c r="D55" s="23" t="s">
        <v>807</v>
      </c>
      <c r="E55" s="24" t="s">
        <v>808</v>
      </c>
      <c r="F55" s="21">
        <v>15.2</v>
      </c>
      <c r="G55" s="21">
        <v>138.1</v>
      </c>
      <c r="H55" s="21">
        <v>14.8</v>
      </c>
    </row>
    <row r="56" spans="1:8" ht="60">
      <c r="A56" s="27" t="s">
        <v>786</v>
      </c>
      <c r="B56" s="27" t="s">
        <v>824</v>
      </c>
      <c r="C56" s="14"/>
      <c r="D56" s="27"/>
      <c r="E56" s="16" t="s">
        <v>825</v>
      </c>
      <c r="F56" s="73">
        <f>F57+F65</f>
        <v>23805.414000000001</v>
      </c>
      <c r="G56" s="73">
        <f>G57+G65</f>
        <v>23693.864000000001</v>
      </c>
      <c r="H56" s="73">
        <f>H57+H65</f>
        <v>23693.864000000001</v>
      </c>
    </row>
    <row r="57" spans="1:8" ht="48">
      <c r="A57" s="6" t="s">
        <v>786</v>
      </c>
      <c r="B57" s="6" t="s">
        <v>824</v>
      </c>
      <c r="C57" s="15" t="s">
        <v>791</v>
      </c>
      <c r="D57" s="18"/>
      <c r="E57" s="19" t="s">
        <v>792</v>
      </c>
      <c r="F57" s="76">
        <f t="shared" ref="F57:H58" si="6">F58</f>
        <v>23693.864000000001</v>
      </c>
      <c r="G57" s="76">
        <f t="shared" si="6"/>
        <v>23693.864000000001</v>
      </c>
      <c r="H57" s="76">
        <f t="shared" si="6"/>
        <v>23693.864000000001</v>
      </c>
    </row>
    <row r="58" spans="1:8">
      <c r="A58" s="6" t="s">
        <v>786</v>
      </c>
      <c r="B58" s="6" t="s">
        <v>824</v>
      </c>
      <c r="C58" s="7" t="s">
        <v>793</v>
      </c>
      <c r="D58" s="6"/>
      <c r="E58" s="5" t="s">
        <v>794</v>
      </c>
      <c r="F58" s="52">
        <f t="shared" si="6"/>
        <v>23693.864000000001</v>
      </c>
      <c r="G58" s="52">
        <f t="shared" si="6"/>
        <v>23693.864000000001</v>
      </c>
      <c r="H58" s="52">
        <f t="shared" si="6"/>
        <v>23693.864000000001</v>
      </c>
    </row>
    <row r="59" spans="1:8" ht="36">
      <c r="A59" s="6" t="s">
        <v>786</v>
      </c>
      <c r="B59" s="6" t="s">
        <v>824</v>
      </c>
      <c r="C59" s="22" t="s">
        <v>795</v>
      </c>
      <c r="D59" s="6"/>
      <c r="E59" s="5" t="s">
        <v>796</v>
      </c>
      <c r="F59" s="21">
        <f>F60+F63</f>
        <v>23693.864000000001</v>
      </c>
      <c r="G59" s="21">
        <f>G60+G63</f>
        <v>23693.864000000001</v>
      </c>
      <c r="H59" s="21">
        <f>H60+H63</f>
        <v>23693.864000000001</v>
      </c>
    </row>
    <row r="60" spans="1:8" ht="60">
      <c r="A60" s="6" t="s">
        <v>786</v>
      </c>
      <c r="B60" s="6" t="s">
        <v>824</v>
      </c>
      <c r="C60" s="7" t="s">
        <v>539</v>
      </c>
      <c r="D60" s="6"/>
      <c r="E60" s="5" t="s">
        <v>863</v>
      </c>
      <c r="F60" s="21">
        <f>F61+F62</f>
        <v>16913.048000000003</v>
      </c>
      <c r="G60" s="21">
        <f>G61+G62</f>
        <v>16913.048000000003</v>
      </c>
      <c r="H60" s="21">
        <f>H61+H62</f>
        <v>16913.048000000003</v>
      </c>
    </row>
    <row r="61" spans="1:8" ht="96">
      <c r="A61" s="6" t="s">
        <v>786</v>
      </c>
      <c r="B61" s="6" t="s">
        <v>824</v>
      </c>
      <c r="C61" s="7" t="s">
        <v>539</v>
      </c>
      <c r="D61" s="23" t="s">
        <v>799</v>
      </c>
      <c r="E61" s="24" t="s">
        <v>800</v>
      </c>
      <c r="F61" s="21">
        <v>16654.598000000002</v>
      </c>
      <c r="G61" s="21">
        <v>16654.598000000002</v>
      </c>
      <c r="H61" s="21">
        <v>16654.598000000002</v>
      </c>
    </row>
    <row r="62" spans="1:8" ht="36">
      <c r="A62" s="6" t="s">
        <v>786</v>
      </c>
      <c r="B62" s="6" t="s">
        <v>824</v>
      </c>
      <c r="C62" s="7" t="s">
        <v>539</v>
      </c>
      <c r="D62" s="23" t="s">
        <v>807</v>
      </c>
      <c r="E62" s="24" t="s">
        <v>808</v>
      </c>
      <c r="F62" s="21">
        <v>258.45</v>
      </c>
      <c r="G62" s="21">
        <v>258.45</v>
      </c>
      <c r="H62" s="21">
        <v>258.45</v>
      </c>
    </row>
    <row r="63" spans="1:8" ht="60">
      <c r="A63" s="6" t="s">
        <v>786</v>
      </c>
      <c r="B63" s="6" t="s">
        <v>824</v>
      </c>
      <c r="C63" s="7" t="s">
        <v>814</v>
      </c>
      <c r="D63" s="25"/>
      <c r="E63" s="26" t="s">
        <v>815</v>
      </c>
      <c r="F63" s="21">
        <f>F64</f>
        <v>6780.8159999999998</v>
      </c>
      <c r="G63" s="21">
        <f>G64</f>
        <v>6780.8159999999998</v>
      </c>
      <c r="H63" s="21">
        <f>H64</f>
        <v>6780.8159999999998</v>
      </c>
    </row>
    <row r="64" spans="1:8" ht="96">
      <c r="A64" s="6" t="s">
        <v>786</v>
      </c>
      <c r="B64" s="6" t="s">
        <v>824</v>
      </c>
      <c r="C64" s="7" t="s">
        <v>814</v>
      </c>
      <c r="D64" s="23" t="s">
        <v>799</v>
      </c>
      <c r="E64" s="24" t="s">
        <v>800</v>
      </c>
      <c r="F64" s="21">
        <v>6780.8159999999998</v>
      </c>
      <c r="G64" s="21">
        <v>6780.8159999999998</v>
      </c>
      <c r="H64" s="21">
        <v>6780.8159999999998</v>
      </c>
    </row>
    <row r="65" spans="1:8" ht="24">
      <c r="A65" s="6" t="s">
        <v>786</v>
      </c>
      <c r="B65" s="6" t="s">
        <v>824</v>
      </c>
      <c r="C65" s="180" t="s">
        <v>801</v>
      </c>
      <c r="D65" s="179"/>
      <c r="E65" s="181" t="s">
        <v>802</v>
      </c>
      <c r="F65" s="182">
        <f>F67</f>
        <v>111.55</v>
      </c>
      <c r="G65" s="182">
        <f>G67</f>
        <v>0</v>
      </c>
      <c r="H65" s="182">
        <f>H67</f>
        <v>0</v>
      </c>
    </row>
    <row r="66" spans="1:8" ht="48">
      <c r="A66" s="6" t="s">
        <v>786</v>
      </c>
      <c r="B66" s="6" t="s">
        <v>824</v>
      </c>
      <c r="C66" s="180" t="s">
        <v>803</v>
      </c>
      <c r="D66" s="179"/>
      <c r="E66" s="181" t="s">
        <v>804</v>
      </c>
      <c r="F66" s="182">
        <f t="shared" ref="F66:H67" si="7">F67</f>
        <v>111.55</v>
      </c>
      <c r="G66" s="182">
        <f t="shared" si="7"/>
        <v>0</v>
      </c>
      <c r="H66" s="182">
        <f t="shared" si="7"/>
        <v>0</v>
      </c>
    </row>
    <row r="67" spans="1:8" ht="24">
      <c r="A67" s="6" t="s">
        <v>786</v>
      </c>
      <c r="B67" s="6" t="s">
        <v>824</v>
      </c>
      <c r="C67" s="180" t="s">
        <v>208</v>
      </c>
      <c r="D67" s="186"/>
      <c r="E67" s="187" t="s">
        <v>209</v>
      </c>
      <c r="F67" s="182">
        <f t="shared" si="7"/>
        <v>111.55</v>
      </c>
      <c r="G67" s="182">
        <f t="shared" si="7"/>
        <v>0</v>
      </c>
      <c r="H67" s="182">
        <f t="shared" si="7"/>
        <v>0</v>
      </c>
    </row>
    <row r="68" spans="1:8" ht="96">
      <c r="A68" s="6" t="s">
        <v>786</v>
      </c>
      <c r="B68" s="6" t="s">
        <v>824</v>
      </c>
      <c r="C68" s="180" t="s">
        <v>208</v>
      </c>
      <c r="D68" s="185" t="s">
        <v>799</v>
      </c>
      <c r="E68" s="184" t="s">
        <v>800</v>
      </c>
      <c r="F68" s="182">
        <v>111.55</v>
      </c>
      <c r="G68" s="182">
        <v>0</v>
      </c>
      <c r="H68" s="182">
        <v>0</v>
      </c>
    </row>
    <row r="69" spans="1:8">
      <c r="A69" s="27" t="s">
        <v>786</v>
      </c>
      <c r="B69" s="27" t="s">
        <v>769</v>
      </c>
      <c r="C69" s="14"/>
      <c r="D69" s="27"/>
      <c r="E69" s="16" t="s">
        <v>826</v>
      </c>
      <c r="F69" s="17">
        <f>F72</f>
        <v>2000</v>
      </c>
      <c r="G69" s="17">
        <f>G72</f>
        <v>2000</v>
      </c>
      <c r="H69" s="17">
        <f>H72</f>
        <v>2000</v>
      </c>
    </row>
    <row r="70" spans="1:8" ht="24">
      <c r="A70" s="6" t="s">
        <v>786</v>
      </c>
      <c r="B70" s="6" t="s">
        <v>769</v>
      </c>
      <c r="C70" s="7" t="s">
        <v>801</v>
      </c>
      <c r="D70" s="7"/>
      <c r="E70" s="5" t="s">
        <v>802</v>
      </c>
      <c r="F70" s="21">
        <f>F72</f>
        <v>2000</v>
      </c>
      <c r="G70" s="21">
        <f>G72</f>
        <v>2000</v>
      </c>
      <c r="H70" s="21">
        <f>H72</f>
        <v>2000</v>
      </c>
    </row>
    <row r="71" spans="1:8" ht="24">
      <c r="A71" s="6" t="s">
        <v>786</v>
      </c>
      <c r="B71" s="6" t="s">
        <v>769</v>
      </c>
      <c r="C71" s="7" t="s">
        <v>827</v>
      </c>
      <c r="D71" s="7"/>
      <c r="E71" s="5" t="s">
        <v>828</v>
      </c>
      <c r="F71" s="21">
        <f t="shared" ref="F71:H72" si="8">F72</f>
        <v>2000</v>
      </c>
      <c r="G71" s="21">
        <f t="shared" si="8"/>
        <v>2000</v>
      </c>
      <c r="H71" s="21">
        <f t="shared" si="8"/>
        <v>2000</v>
      </c>
    </row>
    <row r="72" spans="1:8" ht="36">
      <c r="A72" s="6" t="s">
        <v>786</v>
      </c>
      <c r="B72" s="6" t="s">
        <v>769</v>
      </c>
      <c r="C72" s="7" t="s">
        <v>829</v>
      </c>
      <c r="D72" s="6"/>
      <c r="E72" s="5" t="s">
        <v>830</v>
      </c>
      <c r="F72" s="21">
        <f t="shared" si="8"/>
        <v>2000</v>
      </c>
      <c r="G72" s="21">
        <f t="shared" si="8"/>
        <v>2000</v>
      </c>
      <c r="H72" s="21">
        <f t="shared" si="8"/>
        <v>2000</v>
      </c>
    </row>
    <row r="73" spans="1:8">
      <c r="A73" s="6" t="s">
        <v>786</v>
      </c>
      <c r="B73" s="6" t="s">
        <v>769</v>
      </c>
      <c r="C73" s="7" t="s">
        <v>829</v>
      </c>
      <c r="D73" s="6">
        <v>800</v>
      </c>
      <c r="E73" s="5" t="s">
        <v>831</v>
      </c>
      <c r="F73" s="21">
        <v>2000</v>
      </c>
      <c r="G73" s="21">
        <v>2000</v>
      </c>
      <c r="H73" s="21">
        <v>2000</v>
      </c>
    </row>
    <row r="74" spans="1:8" ht="24">
      <c r="A74" s="27" t="s">
        <v>786</v>
      </c>
      <c r="B74" s="27" t="s">
        <v>832</v>
      </c>
      <c r="C74" s="14"/>
      <c r="D74" s="27"/>
      <c r="E74" s="16" t="s">
        <v>833</v>
      </c>
      <c r="F74" s="17">
        <f>F75+F98+F117+F125</f>
        <v>152699.60800000001</v>
      </c>
      <c r="G74" s="17">
        <f>G75+G98+G117+G125</f>
        <v>150177.785</v>
      </c>
      <c r="H74" s="17">
        <f>H75+H98+H117+H125</f>
        <v>144603.88500000001</v>
      </c>
    </row>
    <row r="75" spans="1:8" ht="48">
      <c r="A75" s="18" t="s">
        <v>786</v>
      </c>
      <c r="B75" s="18" t="s">
        <v>832</v>
      </c>
      <c r="C75" s="15" t="s">
        <v>791</v>
      </c>
      <c r="D75" s="18"/>
      <c r="E75" s="19" t="s">
        <v>792</v>
      </c>
      <c r="F75" s="20">
        <f>F76+F91</f>
        <v>100195.19600000001</v>
      </c>
      <c r="G75" s="20">
        <f>G76+G91</f>
        <v>88258.472999999998</v>
      </c>
      <c r="H75" s="20">
        <f>H76+H91</f>
        <v>88258.573000000004</v>
      </c>
    </row>
    <row r="76" spans="1:8" ht="36">
      <c r="A76" s="6" t="s">
        <v>786</v>
      </c>
      <c r="B76" s="6" t="s">
        <v>832</v>
      </c>
      <c r="C76" s="7" t="s">
        <v>818</v>
      </c>
      <c r="D76" s="6"/>
      <c r="E76" s="5" t="s">
        <v>819</v>
      </c>
      <c r="F76" s="21">
        <f>F77+F87</f>
        <v>72196.235000000015</v>
      </c>
      <c r="G76" s="21">
        <f>G77+G87</f>
        <v>60337.534000000007</v>
      </c>
      <c r="H76" s="21">
        <f>H77+H87</f>
        <v>60337.634000000005</v>
      </c>
    </row>
    <row r="77" spans="1:8" ht="60">
      <c r="A77" s="6" t="s">
        <v>786</v>
      </c>
      <c r="B77" s="6" t="s">
        <v>832</v>
      </c>
      <c r="C77" s="7" t="s">
        <v>834</v>
      </c>
      <c r="D77" s="6"/>
      <c r="E77" s="5" t="s">
        <v>835</v>
      </c>
      <c r="F77" s="21">
        <f>F78+F82+F85</f>
        <v>71573.935000000012</v>
      </c>
      <c r="G77" s="21">
        <f>G78+G82+G85</f>
        <v>59712.234000000004</v>
      </c>
      <c r="H77" s="21">
        <f>H78+H82+H85</f>
        <v>59712.234000000004</v>
      </c>
    </row>
    <row r="78" spans="1:8" ht="36">
      <c r="A78" s="6" t="s">
        <v>786</v>
      </c>
      <c r="B78" s="6" t="s">
        <v>832</v>
      </c>
      <c r="C78" s="7" t="s">
        <v>836</v>
      </c>
      <c r="D78" s="25"/>
      <c r="E78" s="31" t="s">
        <v>837</v>
      </c>
      <c r="F78" s="33">
        <f>F79+F80+F81</f>
        <v>67215.441000000006</v>
      </c>
      <c r="G78" s="33">
        <f>G79+G80+G81</f>
        <v>58465.372000000003</v>
      </c>
      <c r="H78" s="33">
        <f>H79+H80+H81</f>
        <v>58465.372000000003</v>
      </c>
    </row>
    <row r="79" spans="1:8" ht="96">
      <c r="A79" s="6" t="s">
        <v>786</v>
      </c>
      <c r="B79" s="6" t="s">
        <v>832</v>
      </c>
      <c r="C79" s="7" t="s">
        <v>836</v>
      </c>
      <c r="D79" s="23" t="s">
        <v>799</v>
      </c>
      <c r="E79" s="24" t="s">
        <v>800</v>
      </c>
      <c r="F79" s="33">
        <v>35322.353000000003</v>
      </c>
      <c r="G79" s="33">
        <v>35322.353000000003</v>
      </c>
      <c r="H79" s="33">
        <v>35322.353000000003</v>
      </c>
    </row>
    <row r="80" spans="1:8" ht="36">
      <c r="A80" s="6" t="s">
        <v>786</v>
      </c>
      <c r="B80" s="6" t="s">
        <v>832</v>
      </c>
      <c r="C80" s="7" t="s">
        <v>836</v>
      </c>
      <c r="D80" s="23" t="s">
        <v>807</v>
      </c>
      <c r="E80" s="24" t="s">
        <v>808</v>
      </c>
      <c r="F80" s="33">
        <v>31839.871999999999</v>
      </c>
      <c r="G80" s="33">
        <v>23089.803</v>
      </c>
      <c r="H80" s="33">
        <v>23089.803</v>
      </c>
    </row>
    <row r="81" spans="1:8">
      <c r="A81" s="6" t="s">
        <v>786</v>
      </c>
      <c r="B81" s="6" t="s">
        <v>832</v>
      </c>
      <c r="C81" s="7" t="s">
        <v>836</v>
      </c>
      <c r="D81" s="23" t="s">
        <v>838</v>
      </c>
      <c r="E81" s="24" t="s">
        <v>831</v>
      </c>
      <c r="F81" s="21">
        <v>53.216000000000001</v>
      </c>
      <c r="G81" s="21">
        <v>53.216000000000001</v>
      </c>
      <c r="H81" s="21">
        <v>53.216000000000001</v>
      </c>
    </row>
    <row r="82" spans="1:8" ht="24">
      <c r="A82" s="6" t="s">
        <v>786</v>
      </c>
      <c r="B82" s="6" t="s">
        <v>832</v>
      </c>
      <c r="C82" s="7" t="s">
        <v>839</v>
      </c>
      <c r="D82" s="6"/>
      <c r="E82" s="5" t="s">
        <v>840</v>
      </c>
      <c r="F82" s="21">
        <f>F83+F84</f>
        <v>3160.5419999999999</v>
      </c>
      <c r="G82" s="21">
        <f>G83+G84</f>
        <v>486</v>
      </c>
      <c r="H82" s="21">
        <f>H83+H84</f>
        <v>486</v>
      </c>
    </row>
    <row r="83" spans="1:8" ht="36">
      <c r="A83" s="6" t="s">
        <v>786</v>
      </c>
      <c r="B83" s="6" t="s">
        <v>832</v>
      </c>
      <c r="C83" s="7" t="s">
        <v>839</v>
      </c>
      <c r="D83" s="23" t="s">
        <v>807</v>
      </c>
      <c r="E83" s="24" t="s">
        <v>808</v>
      </c>
      <c r="F83" s="21">
        <v>433.46899999999999</v>
      </c>
      <c r="G83" s="21">
        <v>364</v>
      </c>
      <c r="H83" s="21">
        <v>364</v>
      </c>
    </row>
    <row r="84" spans="1:8">
      <c r="A84" s="6" t="s">
        <v>786</v>
      </c>
      <c r="B84" s="6" t="s">
        <v>832</v>
      </c>
      <c r="C84" s="7" t="s">
        <v>839</v>
      </c>
      <c r="D84" s="23" t="s">
        <v>838</v>
      </c>
      <c r="E84" s="24" t="s">
        <v>831</v>
      </c>
      <c r="F84" s="21">
        <v>2727.0729999999999</v>
      </c>
      <c r="G84" s="21">
        <v>122</v>
      </c>
      <c r="H84" s="21">
        <v>122</v>
      </c>
    </row>
    <row r="85" spans="1:8" ht="48">
      <c r="A85" s="6" t="s">
        <v>786</v>
      </c>
      <c r="B85" s="6" t="s">
        <v>832</v>
      </c>
      <c r="C85" s="7" t="s">
        <v>841</v>
      </c>
      <c r="D85" s="6"/>
      <c r="E85" s="5" t="s">
        <v>842</v>
      </c>
      <c r="F85" s="21">
        <f>F86</f>
        <v>1197.952</v>
      </c>
      <c r="G85" s="21">
        <f>G86</f>
        <v>760.86199999999997</v>
      </c>
      <c r="H85" s="21">
        <f>H86</f>
        <v>760.86199999999997</v>
      </c>
    </row>
    <row r="86" spans="1:8" ht="36">
      <c r="A86" s="6" t="s">
        <v>786</v>
      </c>
      <c r="B86" s="6" t="s">
        <v>832</v>
      </c>
      <c r="C86" s="7" t="s">
        <v>841</v>
      </c>
      <c r="D86" s="23" t="s">
        <v>807</v>
      </c>
      <c r="E86" s="24" t="s">
        <v>808</v>
      </c>
      <c r="F86" s="21">
        <v>1197.952</v>
      </c>
      <c r="G86" s="21">
        <v>760.86199999999997</v>
      </c>
      <c r="H86" s="21">
        <v>760.86199999999997</v>
      </c>
    </row>
    <row r="87" spans="1:8" ht="48">
      <c r="A87" s="6" t="s">
        <v>786</v>
      </c>
      <c r="B87" s="6" t="s">
        <v>832</v>
      </c>
      <c r="C87" s="7" t="s">
        <v>820</v>
      </c>
      <c r="D87" s="7"/>
      <c r="E87" s="5" t="s">
        <v>821</v>
      </c>
      <c r="F87" s="21">
        <f>F88</f>
        <v>622.29999999999995</v>
      </c>
      <c r="G87" s="21">
        <f>G88</f>
        <v>625.29999999999995</v>
      </c>
      <c r="H87" s="21">
        <f>H88</f>
        <v>625.4</v>
      </c>
    </row>
    <row r="88" spans="1:8" ht="108">
      <c r="A88" s="6" t="s">
        <v>786</v>
      </c>
      <c r="B88" s="6" t="s">
        <v>832</v>
      </c>
      <c r="C88" s="34" t="s">
        <v>843</v>
      </c>
      <c r="D88" s="35"/>
      <c r="E88" s="36" t="s">
        <v>844</v>
      </c>
      <c r="F88" s="182">
        <f>F90+F89</f>
        <v>622.29999999999995</v>
      </c>
      <c r="G88" s="182">
        <f>G90+G89</f>
        <v>625.29999999999995</v>
      </c>
      <c r="H88" s="182">
        <f>H90+H89</f>
        <v>625.4</v>
      </c>
    </row>
    <row r="89" spans="1:8" ht="96">
      <c r="A89" s="6" t="s">
        <v>786</v>
      </c>
      <c r="B89" s="6" t="s">
        <v>832</v>
      </c>
      <c r="C89" s="34" t="s">
        <v>843</v>
      </c>
      <c r="D89" s="23" t="s">
        <v>799</v>
      </c>
      <c r="E89" s="24" t="s">
        <v>800</v>
      </c>
      <c r="F89" s="21">
        <v>545.79999999999995</v>
      </c>
      <c r="G89" s="21">
        <v>548.79999999999995</v>
      </c>
      <c r="H89" s="21">
        <v>548.9</v>
      </c>
    </row>
    <row r="90" spans="1:8" ht="36">
      <c r="A90" s="6" t="s">
        <v>786</v>
      </c>
      <c r="B90" s="6" t="s">
        <v>832</v>
      </c>
      <c r="C90" s="34" t="s">
        <v>843</v>
      </c>
      <c r="D90" s="23" t="s">
        <v>807</v>
      </c>
      <c r="E90" s="24" t="s">
        <v>808</v>
      </c>
      <c r="F90" s="21">
        <v>76.5</v>
      </c>
      <c r="G90" s="21">
        <v>76.5</v>
      </c>
      <c r="H90" s="21">
        <v>76.5</v>
      </c>
    </row>
    <row r="91" spans="1:8">
      <c r="A91" s="6" t="s">
        <v>786</v>
      </c>
      <c r="B91" s="6" t="s">
        <v>832</v>
      </c>
      <c r="C91" s="7" t="s">
        <v>793</v>
      </c>
      <c r="D91" s="6"/>
      <c r="E91" s="5" t="s">
        <v>794</v>
      </c>
      <c r="F91" s="21">
        <f>F92</f>
        <v>27998.960999999999</v>
      </c>
      <c r="G91" s="21">
        <f>G92</f>
        <v>27920.938999999998</v>
      </c>
      <c r="H91" s="21">
        <f>H92</f>
        <v>27920.938999999998</v>
      </c>
    </row>
    <row r="92" spans="1:8" ht="36">
      <c r="A92" s="6" t="s">
        <v>786</v>
      </c>
      <c r="B92" s="6" t="s">
        <v>832</v>
      </c>
      <c r="C92" s="22" t="s">
        <v>795</v>
      </c>
      <c r="D92" s="6"/>
      <c r="E92" s="5" t="s">
        <v>796</v>
      </c>
      <c r="F92" s="21">
        <f>F93+F95</f>
        <v>27998.960999999999</v>
      </c>
      <c r="G92" s="21">
        <f>G93+G95</f>
        <v>27920.938999999998</v>
      </c>
      <c r="H92" s="21">
        <f>H93+H95</f>
        <v>27920.938999999998</v>
      </c>
    </row>
    <row r="93" spans="1:8" ht="60">
      <c r="A93" s="6" t="s">
        <v>786</v>
      </c>
      <c r="B93" s="6" t="s">
        <v>832</v>
      </c>
      <c r="C93" s="7" t="s">
        <v>814</v>
      </c>
      <c r="D93" s="25"/>
      <c r="E93" s="26" t="s">
        <v>815</v>
      </c>
      <c r="F93" s="21">
        <f>F94</f>
        <v>1888.421</v>
      </c>
      <c r="G93" s="21">
        <f>G94</f>
        <v>1888.421</v>
      </c>
      <c r="H93" s="21">
        <f>H94</f>
        <v>1888.421</v>
      </c>
    </row>
    <row r="94" spans="1:8" ht="96">
      <c r="A94" s="6" t="s">
        <v>786</v>
      </c>
      <c r="B94" s="6" t="s">
        <v>832</v>
      </c>
      <c r="C94" s="7" t="s">
        <v>814</v>
      </c>
      <c r="D94" s="23" t="s">
        <v>799</v>
      </c>
      <c r="E94" s="24" t="s">
        <v>800</v>
      </c>
      <c r="F94" s="21">
        <v>1888.421</v>
      </c>
      <c r="G94" s="21">
        <v>1888.421</v>
      </c>
      <c r="H94" s="21">
        <v>1888.421</v>
      </c>
    </row>
    <row r="95" spans="1:8" ht="36">
      <c r="A95" s="6" t="s">
        <v>786</v>
      </c>
      <c r="B95" s="6" t="s">
        <v>832</v>
      </c>
      <c r="C95" s="7" t="s">
        <v>845</v>
      </c>
      <c r="D95" s="25"/>
      <c r="E95" s="31" t="s">
        <v>837</v>
      </c>
      <c r="F95" s="21">
        <f>F96+F97</f>
        <v>26110.54</v>
      </c>
      <c r="G95" s="21">
        <f>G96+G97</f>
        <v>26032.518</v>
      </c>
      <c r="H95" s="21">
        <f>H96+H97</f>
        <v>26032.518</v>
      </c>
    </row>
    <row r="96" spans="1:8" ht="96">
      <c r="A96" s="6" t="s">
        <v>786</v>
      </c>
      <c r="B96" s="6" t="s">
        <v>832</v>
      </c>
      <c r="C96" s="7" t="s">
        <v>845</v>
      </c>
      <c r="D96" s="23" t="s">
        <v>799</v>
      </c>
      <c r="E96" s="24" t="s">
        <v>800</v>
      </c>
      <c r="F96" s="21">
        <v>25310.781999999999</v>
      </c>
      <c r="G96" s="21">
        <v>25232.76</v>
      </c>
      <c r="H96" s="21">
        <v>25232.76</v>
      </c>
    </row>
    <row r="97" spans="1:8" ht="36">
      <c r="A97" s="6" t="s">
        <v>786</v>
      </c>
      <c r="B97" s="6" t="s">
        <v>832</v>
      </c>
      <c r="C97" s="7" t="s">
        <v>845</v>
      </c>
      <c r="D97" s="23" t="s">
        <v>807</v>
      </c>
      <c r="E97" s="24" t="s">
        <v>808</v>
      </c>
      <c r="F97" s="21">
        <v>799.75800000000004</v>
      </c>
      <c r="G97" s="21">
        <v>799.75800000000004</v>
      </c>
      <c r="H97" s="21">
        <v>799.75800000000004</v>
      </c>
    </row>
    <row r="98" spans="1:8" ht="60">
      <c r="A98" s="18" t="s">
        <v>786</v>
      </c>
      <c r="B98" s="18" t="s">
        <v>832</v>
      </c>
      <c r="C98" s="15" t="s">
        <v>848</v>
      </c>
      <c r="D98" s="18"/>
      <c r="E98" s="19" t="s">
        <v>849</v>
      </c>
      <c r="F98" s="20">
        <f>F99+F110</f>
        <v>32045.400999999998</v>
      </c>
      <c r="G98" s="20">
        <f>G99+G110</f>
        <v>32525.400999999998</v>
      </c>
      <c r="H98" s="20">
        <f>H99+H110</f>
        <v>26951.400999999998</v>
      </c>
    </row>
    <row r="99" spans="1:8" ht="48">
      <c r="A99" s="6" t="s">
        <v>786</v>
      </c>
      <c r="B99" s="6" t="s">
        <v>832</v>
      </c>
      <c r="C99" s="7" t="s">
        <v>850</v>
      </c>
      <c r="D99" s="6"/>
      <c r="E99" s="5" t="s">
        <v>851</v>
      </c>
      <c r="F99" s="21">
        <f>F100+F107</f>
        <v>6611.94</v>
      </c>
      <c r="G99" s="21">
        <f>G100+G107</f>
        <v>7091.94</v>
      </c>
      <c r="H99" s="21">
        <f>H100+H107</f>
        <v>1517.94</v>
      </c>
    </row>
    <row r="100" spans="1:8" ht="36">
      <c r="A100" s="6" t="s">
        <v>786</v>
      </c>
      <c r="B100" s="6" t="s">
        <v>832</v>
      </c>
      <c r="C100" s="7" t="s">
        <v>852</v>
      </c>
      <c r="D100" s="6"/>
      <c r="E100" s="5" t="s">
        <v>853</v>
      </c>
      <c r="F100" s="21">
        <f>F101+F105+F103</f>
        <v>5875.94</v>
      </c>
      <c r="G100" s="21">
        <f>G101+G105+G103</f>
        <v>6355.94</v>
      </c>
      <c r="H100" s="21">
        <f>H101+H105+H103</f>
        <v>781.93999999999994</v>
      </c>
    </row>
    <row r="101" spans="1:8" ht="36">
      <c r="A101" s="6" t="s">
        <v>786</v>
      </c>
      <c r="B101" s="6" t="s">
        <v>832</v>
      </c>
      <c r="C101" s="7" t="s">
        <v>854</v>
      </c>
      <c r="D101" s="6"/>
      <c r="E101" s="5" t="s">
        <v>855</v>
      </c>
      <c r="F101" s="21">
        <f>F102</f>
        <v>5094</v>
      </c>
      <c r="G101" s="21">
        <f>G102</f>
        <v>5574</v>
      </c>
      <c r="H101" s="21">
        <f>H102</f>
        <v>0</v>
      </c>
    </row>
    <row r="102" spans="1:8" ht="36">
      <c r="A102" s="6" t="s">
        <v>786</v>
      </c>
      <c r="B102" s="6" t="s">
        <v>832</v>
      </c>
      <c r="C102" s="7" t="s">
        <v>854</v>
      </c>
      <c r="D102" s="23" t="s">
        <v>807</v>
      </c>
      <c r="E102" s="24" t="s">
        <v>808</v>
      </c>
      <c r="F102" s="21">
        <v>5094</v>
      </c>
      <c r="G102" s="21">
        <v>5574</v>
      </c>
      <c r="H102" s="21">
        <v>0</v>
      </c>
    </row>
    <row r="103" spans="1:8" ht="60">
      <c r="A103" s="6" t="s">
        <v>786</v>
      </c>
      <c r="B103" s="6" t="s">
        <v>832</v>
      </c>
      <c r="C103" s="7" t="s">
        <v>523</v>
      </c>
      <c r="D103" s="6"/>
      <c r="E103" s="5" t="s">
        <v>524</v>
      </c>
      <c r="F103" s="21">
        <f>F104</f>
        <v>258.39999999999998</v>
      </c>
      <c r="G103" s="21">
        <f>G104</f>
        <v>258.39999999999998</v>
      </c>
      <c r="H103" s="21">
        <f>H104</f>
        <v>258.39999999999998</v>
      </c>
    </row>
    <row r="104" spans="1:8" ht="36">
      <c r="A104" s="6" t="s">
        <v>786</v>
      </c>
      <c r="B104" s="6" t="s">
        <v>832</v>
      </c>
      <c r="C104" s="7" t="s">
        <v>523</v>
      </c>
      <c r="D104" s="23" t="s">
        <v>807</v>
      </c>
      <c r="E104" s="24" t="s">
        <v>808</v>
      </c>
      <c r="F104" s="21">
        <v>258.39999999999998</v>
      </c>
      <c r="G104" s="21">
        <v>258.39999999999998</v>
      </c>
      <c r="H104" s="21">
        <v>258.39999999999998</v>
      </c>
    </row>
    <row r="105" spans="1:8">
      <c r="A105" s="6" t="s">
        <v>786</v>
      </c>
      <c r="B105" s="6" t="s">
        <v>832</v>
      </c>
      <c r="C105" s="7" t="s">
        <v>856</v>
      </c>
      <c r="D105" s="6"/>
      <c r="E105" s="5" t="s">
        <v>857</v>
      </c>
      <c r="F105" s="21">
        <f>F106</f>
        <v>523.54</v>
      </c>
      <c r="G105" s="21">
        <f>G106</f>
        <v>523.54</v>
      </c>
      <c r="H105" s="21">
        <f>H106</f>
        <v>523.54</v>
      </c>
    </row>
    <row r="106" spans="1:8" ht="36">
      <c r="A106" s="6" t="s">
        <v>786</v>
      </c>
      <c r="B106" s="6" t="s">
        <v>832</v>
      </c>
      <c r="C106" s="7" t="s">
        <v>856</v>
      </c>
      <c r="D106" s="23" t="s">
        <v>807</v>
      </c>
      <c r="E106" s="24" t="s">
        <v>808</v>
      </c>
      <c r="F106" s="21">
        <v>523.54</v>
      </c>
      <c r="G106" s="21">
        <v>523.54</v>
      </c>
      <c r="H106" s="21">
        <v>523.54</v>
      </c>
    </row>
    <row r="107" spans="1:8" ht="36">
      <c r="A107" s="6" t="s">
        <v>786</v>
      </c>
      <c r="B107" s="6" t="s">
        <v>832</v>
      </c>
      <c r="C107" s="7" t="s">
        <v>525</v>
      </c>
      <c r="D107" s="6"/>
      <c r="E107" s="5" t="s">
        <v>526</v>
      </c>
      <c r="F107" s="21">
        <f t="shared" ref="F107:H108" si="9">F108</f>
        <v>736</v>
      </c>
      <c r="G107" s="21">
        <f t="shared" si="9"/>
        <v>736</v>
      </c>
      <c r="H107" s="21">
        <f t="shared" si="9"/>
        <v>736</v>
      </c>
    </row>
    <row r="108" spans="1:8" ht="24">
      <c r="A108" s="6" t="s">
        <v>786</v>
      </c>
      <c r="B108" s="6" t="s">
        <v>832</v>
      </c>
      <c r="C108" s="7" t="s">
        <v>527</v>
      </c>
      <c r="D108" s="6"/>
      <c r="E108" s="5" t="s">
        <v>528</v>
      </c>
      <c r="F108" s="21">
        <f t="shared" si="9"/>
        <v>736</v>
      </c>
      <c r="G108" s="21">
        <f t="shared" si="9"/>
        <v>736</v>
      </c>
      <c r="H108" s="21">
        <f t="shared" si="9"/>
        <v>736</v>
      </c>
    </row>
    <row r="109" spans="1:8" ht="36">
      <c r="A109" s="6" t="s">
        <v>786</v>
      </c>
      <c r="B109" s="6" t="s">
        <v>832</v>
      </c>
      <c r="C109" s="7" t="s">
        <v>527</v>
      </c>
      <c r="D109" s="23" t="s">
        <v>807</v>
      </c>
      <c r="E109" s="24" t="s">
        <v>808</v>
      </c>
      <c r="F109" s="21">
        <v>736</v>
      </c>
      <c r="G109" s="21">
        <v>736</v>
      </c>
      <c r="H109" s="21">
        <v>736</v>
      </c>
    </row>
    <row r="110" spans="1:8">
      <c r="A110" s="6" t="s">
        <v>786</v>
      </c>
      <c r="B110" s="6" t="s">
        <v>832</v>
      </c>
      <c r="C110" s="7" t="s">
        <v>529</v>
      </c>
      <c r="D110" s="6"/>
      <c r="E110" s="5" t="s">
        <v>794</v>
      </c>
      <c r="F110" s="21">
        <f>F111</f>
        <v>25433.460999999999</v>
      </c>
      <c r="G110" s="21">
        <f>G111</f>
        <v>25433.460999999999</v>
      </c>
      <c r="H110" s="21">
        <f>H111</f>
        <v>25433.460999999999</v>
      </c>
    </row>
    <row r="111" spans="1:8" ht="60">
      <c r="A111" s="6" t="s">
        <v>786</v>
      </c>
      <c r="B111" s="6" t="s">
        <v>832</v>
      </c>
      <c r="C111" s="7" t="s">
        <v>530</v>
      </c>
      <c r="D111" s="6"/>
      <c r="E111" s="5" t="s">
        <v>531</v>
      </c>
      <c r="F111" s="21">
        <f>F112+F115</f>
        <v>25433.460999999999</v>
      </c>
      <c r="G111" s="21">
        <f>G112+G115</f>
        <v>25433.460999999999</v>
      </c>
      <c r="H111" s="21">
        <f>H112+H115</f>
        <v>25433.460999999999</v>
      </c>
    </row>
    <row r="112" spans="1:8" ht="60">
      <c r="A112" s="6" t="s">
        <v>786</v>
      </c>
      <c r="B112" s="6" t="s">
        <v>832</v>
      </c>
      <c r="C112" s="7" t="s">
        <v>532</v>
      </c>
      <c r="D112" s="6"/>
      <c r="E112" s="5" t="s">
        <v>863</v>
      </c>
      <c r="F112" s="21">
        <f>F113+F114</f>
        <v>12840.517</v>
      </c>
      <c r="G112" s="21">
        <f>G113+G114</f>
        <v>12840.517</v>
      </c>
      <c r="H112" s="21">
        <f>H113+H114</f>
        <v>12840.517</v>
      </c>
    </row>
    <row r="113" spans="1:8" ht="96">
      <c r="A113" s="6" t="s">
        <v>786</v>
      </c>
      <c r="B113" s="6" t="s">
        <v>832</v>
      </c>
      <c r="C113" s="7" t="s">
        <v>532</v>
      </c>
      <c r="D113" s="23" t="s">
        <v>799</v>
      </c>
      <c r="E113" s="24" t="s">
        <v>800</v>
      </c>
      <c r="F113" s="21">
        <v>12496.656999999999</v>
      </c>
      <c r="G113" s="21">
        <v>12496.656999999999</v>
      </c>
      <c r="H113" s="21">
        <v>12496.656999999999</v>
      </c>
    </row>
    <row r="114" spans="1:8" ht="36">
      <c r="A114" s="6" t="s">
        <v>786</v>
      </c>
      <c r="B114" s="6" t="s">
        <v>832</v>
      </c>
      <c r="C114" s="7" t="s">
        <v>532</v>
      </c>
      <c r="D114" s="23" t="s">
        <v>807</v>
      </c>
      <c r="E114" s="24" t="s">
        <v>808</v>
      </c>
      <c r="F114" s="21">
        <v>343.86</v>
      </c>
      <c r="G114" s="21">
        <v>343.86</v>
      </c>
      <c r="H114" s="21">
        <v>343.86</v>
      </c>
    </row>
    <row r="115" spans="1:8" ht="60">
      <c r="A115" s="6" t="s">
        <v>786</v>
      </c>
      <c r="B115" s="6" t="s">
        <v>832</v>
      </c>
      <c r="C115" s="7" t="s">
        <v>533</v>
      </c>
      <c r="D115" s="25"/>
      <c r="E115" s="26" t="s">
        <v>815</v>
      </c>
      <c r="F115" s="21">
        <f>F116</f>
        <v>12592.944</v>
      </c>
      <c r="G115" s="21">
        <f>G116</f>
        <v>12592.944</v>
      </c>
      <c r="H115" s="21">
        <f>H116</f>
        <v>12592.944</v>
      </c>
    </row>
    <row r="116" spans="1:8" ht="96">
      <c r="A116" s="6" t="s">
        <v>786</v>
      </c>
      <c r="B116" s="6" t="s">
        <v>832</v>
      </c>
      <c r="C116" s="7" t="s">
        <v>533</v>
      </c>
      <c r="D116" s="23" t="s">
        <v>799</v>
      </c>
      <c r="E116" s="24" t="s">
        <v>800</v>
      </c>
      <c r="F116" s="21">
        <v>12592.944</v>
      </c>
      <c r="G116" s="21">
        <v>12592.944</v>
      </c>
      <c r="H116" s="21">
        <v>12592.944</v>
      </c>
    </row>
    <row r="117" spans="1:8" ht="48">
      <c r="A117" s="18" t="s">
        <v>786</v>
      </c>
      <c r="B117" s="18" t="s">
        <v>832</v>
      </c>
      <c r="C117" s="38" t="s">
        <v>858</v>
      </c>
      <c r="D117" s="18"/>
      <c r="E117" s="39" t="s">
        <v>859</v>
      </c>
      <c r="F117" s="20">
        <f t="shared" ref="F117:H118" si="10">F118</f>
        <v>19893.911</v>
      </c>
      <c r="G117" s="20">
        <f t="shared" si="10"/>
        <v>19893.911</v>
      </c>
      <c r="H117" s="20">
        <f t="shared" si="10"/>
        <v>19893.911</v>
      </c>
    </row>
    <row r="118" spans="1:8">
      <c r="A118" s="6" t="s">
        <v>786</v>
      </c>
      <c r="B118" s="6" t="s">
        <v>832</v>
      </c>
      <c r="C118" s="40" t="s">
        <v>860</v>
      </c>
      <c r="D118" s="41"/>
      <c r="E118" s="31" t="s">
        <v>794</v>
      </c>
      <c r="F118" s="42">
        <f t="shared" si="10"/>
        <v>19893.911</v>
      </c>
      <c r="G118" s="42">
        <f t="shared" si="10"/>
        <v>19893.911</v>
      </c>
      <c r="H118" s="42">
        <f t="shared" si="10"/>
        <v>19893.911</v>
      </c>
    </row>
    <row r="119" spans="1:8" ht="36">
      <c r="A119" s="6" t="s">
        <v>786</v>
      </c>
      <c r="B119" s="6" t="s">
        <v>832</v>
      </c>
      <c r="C119" s="40" t="s">
        <v>861</v>
      </c>
      <c r="D119" s="41"/>
      <c r="E119" s="31" t="s">
        <v>796</v>
      </c>
      <c r="F119" s="42">
        <f>F120+F123</f>
        <v>19893.911</v>
      </c>
      <c r="G119" s="42">
        <f>G120+G123</f>
        <v>19893.911</v>
      </c>
      <c r="H119" s="42">
        <f>H120+H123</f>
        <v>19893.911</v>
      </c>
    </row>
    <row r="120" spans="1:8" ht="60">
      <c r="A120" s="6" t="s">
        <v>786</v>
      </c>
      <c r="B120" s="6" t="s">
        <v>832</v>
      </c>
      <c r="C120" s="40" t="s">
        <v>862</v>
      </c>
      <c r="D120" s="6"/>
      <c r="E120" s="43" t="s">
        <v>863</v>
      </c>
      <c r="F120" s="21">
        <f>F121+F122</f>
        <v>12144.406999999999</v>
      </c>
      <c r="G120" s="21">
        <f>G121+G122</f>
        <v>12144.406999999999</v>
      </c>
      <c r="H120" s="21">
        <f>H121+H122</f>
        <v>12144.406999999999</v>
      </c>
    </row>
    <row r="121" spans="1:8" ht="96">
      <c r="A121" s="6" t="s">
        <v>786</v>
      </c>
      <c r="B121" s="6" t="s">
        <v>832</v>
      </c>
      <c r="C121" s="40" t="s">
        <v>862</v>
      </c>
      <c r="D121" s="23" t="s">
        <v>799</v>
      </c>
      <c r="E121" s="24" t="s">
        <v>800</v>
      </c>
      <c r="F121" s="21">
        <v>12029.043</v>
      </c>
      <c r="G121" s="21">
        <v>12029.043</v>
      </c>
      <c r="H121" s="21">
        <v>12029.043</v>
      </c>
    </row>
    <row r="122" spans="1:8" ht="36">
      <c r="A122" s="6" t="s">
        <v>786</v>
      </c>
      <c r="B122" s="6" t="s">
        <v>832</v>
      </c>
      <c r="C122" s="40" t="s">
        <v>862</v>
      </c>
      <c r="D122" s="23" t="s">
        <v>807</v>
      </c>
      <c r="E122" s="24" t="s">
        <v>808</v>
      </c>
      <c r="F122" s="21">
        <v>115.364</v>
      </c>
      <c r="G122" s="21">
        <v>115.364</v>
      </c>
      <c r="H122" s="21">
        <v>115.364</v>
      </c>
    </row>
    <row r="123" spans="1:8" ht="60">
      <c r="A123" s="6" t="s">
        <v>786</v>
      </c>
      <c r="B123" s="6" t="s">
        <v>832</v>
      </c>
      <c r="C123" s="7" t="s">
        <v>864</v>
      </c>
      <c r="D123" s="25"/>
      <c r="E123" s="26" t="s">
        <v>815</v>
      </c>
      <c r="F123" s="21">
        <f>F124</f>
        <v>7749.5039999999999</v>
      </c>
      <c r="G123" s="21">
        <f>G124</f>
        <v>7749.5039999999999</v>
      </c>
      <c r="H123" s="21">
        <f>H124</f>
        <v>7749.5039999999999</v>
      </c>
    </row>
    <row r="124" spans="1:8" ht="96">
      <c r="A124" s="6" t="s">
        <v>786</v>
      </c>
      <c r="B124" s="6" t="s">
        <v>832</v>
      </c>
      <c r="C124" s="7" t="s">
        <v>864</v>
      </c>
      <c r="D124" s="23" t="s">
        <v>799</v>
      </c>
      <c r="E124" s="24" t="s">
        <v>800</v>
      </c>
      <c r="F124" s="21">
        <v>7749.5039999999999</v>
      </c>
      <c r="G124" s="21">
        <v>7749.5039999999999</v>
      </c>
      <c r="H124" s="21">
        <v>7749.5039999999999</v>
      </c>
    </row>
    <row r="125" spans="1:8" ht="24">
      <c r="A125" s="5" t="s">
        <v>786</v>
      </c>
      <c r="B125" s="5" t="s">
        <v>832</v>
      </c>
      <c r="C125" s="7" t="s">
        <v>801</v>
      </c>
      <c r="D125" s="6"/>
      <c r="E125" s="5" t="s">
        <v>802</v>
      </c>
      <c r="F125" s="21">
        <f>F126+F130</f>
        <v>565.1</v>
      </c>
      <c r="G125" s="21">
        <f t="shared" ref="G125:H127" si="11">G126</f>
        <v>9500</v>
      </c>
      <c r="H125" s="21">
        <f t="shared" si="11"/>
        <v>9500</v>
      </c>
    </row>
    <row r="126" spans="1:8" ht="72">
      <c r="A126" s="5" t="s">
        <v>786</v>
      </c>
      <c r="B126" s="5" t="s">
        <v>832</v>
      </c>
      <c r="C126" s="7" t="s">
        <v>695</v>
      </c>
      <c r="D126" s="25"/>
      <c r="E126" s="26" t="s">
        <v>697</v>
      </c>
      <c r="F126" s="21">
        <f>F127</f>
        <v>500</v>
      </c>
      <c r="G126" s="21">
        <f t="shared" si="11"/>
        <v>9500</v>
      </c>
      <c r="H126" s="21">
        <f t="shared" si="11"/>
        <v>9500</v>
      </c>
    </row>
    <row r="127" spans="1:8" ht="48">
      <c r="A127" s="5" t="s">
        <v>786</v>
      </c>
      <c r="B127" s="5" t="s">
        <v>832</v>
      </c>
      <c r="C127" s="7" t="s">
        <v>696</v>
      </c>
      <c r="D127" s="25"/>
      <c r="E127" s="26" t="s">
        <v>694</v>
      </c>
      <c r="F127" s="21">
        <f>F128</f>
        <v>500</v>
      </c>
      <c r="G127" s="21">
        <f t="shared" si="11"/>
        <v>9500</v>
      </c>
      <c r="H127" s="21">
        <f t="shared" si="11"/>
        <v>9500</v>
      </c>
    </row>
    <row r="128" spans="1:8" ht="36">
      <c r="A128" s="5" t="s">
        <v>786</v>
      </c>
      <c r="B128" s="5" t="s">
        <v>832</v>
      </c>
      <c r="C128" s="7" t="s">
        <v>696</v>
      </c>
      <c r="D128" s="23" t="s">
        <v>807</v>
      </c>
      <c r="E128" s="24" t="s">
        <v>808</v>
      </c>
      <c r="F128" s="21">
        <v>500</v>
      </c>
      <c r="G128" s="21">
        <v>9500</v>
      </c>
      <c r="H128" s="21">
        <v>9500</v>
      </c>
    </row>
    <row r="129" spans="1:8" ht="48">
      <c r="A129" s="6" t="s">
        <v>786</v>
      </c>
      <c r="B129" s="6" t="s">
        <v>832</v>
      </c>
      <c r="C129" s="180" t="s">
        <v>803</v>
      </c>
      <c r="D129" s="179"/>
      <c r="E129" s="181" t="s">
        <v>804</v>
      </c>
      <c r="F129" s="182">
        <f t="shared" ref="F129:H130" si="12">F130</f>
        <v>65.099999999999994</v>
      </c>
      <c r="G129" s="182">
        <f t="shared" si="12"/>
        <v>0</v>
      </c>
      <c r="H129" s="182">
        <f t="shared" si="12"/>
        <v>0</v>
      </c>
    </row>
    <row r="130" spans="1:8" ht="24">
      <c r="A130" s="6" t="s">
        <v>786</v>
      </c>
      <c r="B130" s="6" t="s">
        <v>832</v>
      </c>
      <c r="C130" s="180" t="s">
        <v>208</v>
      </c>
      <c r="D130" s="186"/>
      <c r="E130" s="187" t="s">
        <v>209</v>
      </c>
      <c r="F130" s="182">
        <f t="shared" si="12"/>
        <v>65.099999999999994</v>
      </c>
      <c r="G130" s="182">
        <f t="shared" si="12"/>
        <v>0</v>
      </c>
      <c r="H130" s="182">
        <f t="shared" si="12"/>
        <v>0</v>
      </c>
    </row>
    <row r="131" spans="1:8" ht="96">
      <c r="A131" s="6" t="s">
        <v>786</v>
      </c>
      <c r="B131" s="6" t="s">
        <v>832</v>
      </c>
      <c r="C131" s="180" t="s">
        <v>208</v>
      </c>
      <c r="D131" s="185" t="s">
        <v>799</v>
      </c>
      <c r="E131" s="184" t="s">
        <v>800</v>
      </c>
      <c r="F131" s="182">
        <v>65.099999999999994</v>
      </c>
      <c r="G131" s="182">
        <v>0</v>
      </c>
      <c r="H131" s="182">
        <v>0</v>
      </c>
    </row>
    <row r="132" spans="1:8">
      <c r="A132" s="44" t="s">
        <v>789</v>
      </c>
      <c r="B132" s="44" t="s">
        <v>787</v>
      </c>
      <c r="C132" s="44"/>
      <c r="D132" s="45"/>
      <c r="E132" s="46" t="s">
        <v>865</v>
      </c>
      <c r="F132" s="12">
        <f>F133</f>
        <v>3716.9</v>
      </c>
      <c r="G132" s="12">
        <f t="shared" ref="G132:H136" si="13">G133</f>
        <v>4052.4</v>
      </c>
      <c r="H132" s="12">
        <f t="shared" si="13"/>
        <v>4192.9000000000005</v>
      </c>
    </row>
    <row r="133" spans="1:8" ht="24">
      <c r="A133" s="14" t="s">
        <v>789</v>
      </c>
      <c r="B133" s="14" t="s">
        <v>805</v>
      </c>
      <c r="C133" s="14"/>
      <c r="D133" s="29"/>
      <c r="E133" s="47" t="s">
        <v>866</v>
      </c>
      <c r="F133" s="17">
        <f>F134</f>
        <v>3716.9</v>
      </c>
      <c r="G133" s="17">
        <f t="shared" si="13"/>
        <v>4052.4</v>
      </c>
      <c r="H133" s="17">
        <f t="shared" si="13"/>
        <v>4192.9000000000005</v>
      </c>
    </row>
    <row r="134" spans="1:8" ht="48">
      <c r="A134" s="15" t="s">
        <v>789</v>
      </c>
      <c r="B134" s="15" t="s">
        <v>805</v>
      </c>
      <c r="C134" s="15" t="s">
        <v>791</v>
      </c>
      <c r="D134" s="18"/>
      <c r="E134" s="19" t="s">
        <v>792</v>
      </c>
      <c r="F134" s="20">
        <f>F135</f>
        <v>3716.9</v>
      </c>
      <c r="G134" s="20">
        <f t="shared" si="13"/>
        <v>4052.4</v>
      </c>
      <c r="H134" s="20">
        <f t="shared" si="13"/>
        <v>4192.9000000000005</v>
      </c>
    </row>
    <row r="135" spans="1:8" ht="36">
      <c r="A135" s="7" t="s">
        <v>789</v>
      </c>
      <c r="B135" s="7" t="s">
        <v>805</v>
      </c>
      <c r="C135" s="7" t="s">
        <v>818</v>
      </c>
      <c r="D135" s="6"/>
      <c r="E135" s="5" t="s">
        <v>819</v>
      </c>
      <c r="F135" s="21">
        <f>F136</f>
        <v>3716.9</v>
      </c>
      <c r="G135" s="21">
        <f t="shared" si="13"/>
        <v>4052.4</v>
      </c>
      <c r="H135" s="21">
        <f t="shared" si="13"/>
        <v>4192.9000000000005</v>
      </c>
    </row>
    <row r="136" spans="1:8" ht="48">
      <c r="A136" s="7" t="s">
        <v>789</v>
      </c>
      <c r="B136" s="7" t="s">
        <v>805</v>
      </c>
      <c r="C136" s="7" t="s">
        <v>820</v>
      </c>
      <c r="D136" s="7"/>
      <c r="E136" s="5" t="s">
        <v>821</v>
      </c>
      <c r="F136" s="21">
        <f>F137</f>
        <v>3716.9</v>
      </c>
      <c r="G136" s="21">
        <f t="shared" si="13"/>
        <v>4052.4</v>
      </c>
      <c r="H136" s="21">
        <f t="shared" si="13"/>
        <v>4192.9000000000005</v>
      </c>
    </row>
    <row r="137" spans="1:8" ht="72">
      <c r="A137" s="7" t="s">
        <v>789</v>
      </c>
      <c r="B137" s="7" t="s">
        <v>805</v>
      </c>
      <c r="C137" s="7" t="s">
        <v>867</v>
      </c>
      <c r="D137" s="25"/>
      <c r="E137" s="26" t="s">
        <v>868</v>
      </c>
      <c r="F137" s="21">
        <f>F138+F139</f>
        <v>3716.9</v>
      </c>
      <c r="G137" s="21">
        <f>G138+G139</f>
        <v>4052.4</v>
      </c>
      <c r="H137" s="21">
        <f>H138+H139</f>
        <v>4192.9000000000005</v>
      </c>
    </row>
    <row r="138" spans="1:8" ht="96">
      <c r="A138" s="7" t="s">
        <v>789</v>
      </c>
      <c r="B138" s="7" t="s">
        <v>805</v>
      </c>
      <c r="C138" s="7" t="s">
        <v>867</v>
      </c>
      <c r="D138" s="23" t="s">
        <v>799</v>
      </c>
      <c r="E138" s="24" t="s">
        <v>800</v>
      </c>
      <c r="F138" s="21">
        <v>3217.828</v>
      </c>
      <c r="G138" s="21">
        <v>3553.3560000000002</v>
      </c>
      <c r="H138" s="21">
        <v>3693.8580000000002</v>
      </c>
    </row>
    <row r="139" spans="1:8" ht="36">
      <c r="A139" s="7" t="s">
        <v>789</v>
      </c>
      <c r="B139" s="7" t="s">
        <v>805</v>
      </c>
      <c r="C139" s="7" t="s">
        <v>867</v>
      </c>
      <c r="D139" s="23" t="s">
        <v>807</v>
      </c>
      <c r="E139" s="24" t="s">
        <v>808</v>
      </c>
      <c r="F139" s="21">
        <v>499.072</v>
      </c>
      <c r="G139" s="21">
        <v>499.04399999999998</v>
      </c>
      <c r="H139" s="21">
        <v>499.04199999999997</v>
      </c>
    </row>
    <row r="140" spans="1:8" ht="36">
      <c r="A140" s="44" t="s">
        <v>805</v>
      </c>
      <c r="B140" s="44" t="s">
        <v>787</v>
      </c>
      <c r="C140" s="44"/>
      <c r="D140" s="44"/>
      <c r="E140" s="11" t="s">
        <v>869</v>
      </c>
      <c r="F140" s="12">
        <f>F147+F141</f>
        <v>21738.438999999998</v>
      </c>
      <c r="G140" s="12">
        <f>G147+G141</f>
        <v>19489.167000000001</v>
      </c>
      <c r="H140" s="12">
        <f>H147+H141</f>
        <v>19489.167000000001</v>
      </c>
    </row>
    <row r="141" spans="1:8">
      <c r="A141" s="14" t="s">
        <v>805</v>
      </c>
      <c r="B141" s="14" t="s">
        <v>810</v>
      </c>
      <c r="C141" s="14"/>
      <c r="D141" s="27"/>
      <c r="E141" s="16" t="s">
        <v>870</v>
      </c>
      <c r="F141" s="17">
        <f>F142</f>
        <v>3267.3</v>
      </c>
      <c r="G141" s="17">
        <f t="shared" ref="G141:H145" si="14">G142</f>
        <v>3267.3</v>
      </c>
      <c r="H141" s="17">
        <f t="shared" si="14"/>
        <v>3267.3</v>
      </c>
    </row>
    <row r="142" spans="1:8" ht="48">
      <c r="A142" s="7" t="s">
        <v>805</v>
      </c>
      <c r="B142" s="7" t="s">
        <v>810</v>
      </c>
      <c r="C142" s="15" t="s">
        <v>791</v>
      </c>
      <c r="D142" s="18"/>
      <c r="E142" s="19" t="s">
        <v>792</v>
      </c>
      <c r="F142" s="21">
        <f>F143</f>
        <v>3267.3</v>
      </c>
      <c r="G142" s="21">
        <f t="shared" si="14"/>
        <v>3267.3</v>
      </c>
      <c r="H142" s="21">
        <f t="shared" si="14"/>
        <v>3267.3</v>
      </c>
    </row>
    <row r="143" spans="1:8" ht="36">
      <c r="A143" s="7" t="s">
        <v>805</v>
      </c>
      <c r="B143" s="7" t="s">
        <v>810</v>
      </c>
      <c r="C143" s="7" t="s">
        <v>818</v>
      </c>
      <c r="D143" s="6"/>
      <c r="E143" s="5" t="s">
        <v>819</v>
      </c>
      <c r="F143" s="21">
        <f>F144</f>
        <v>3267.3</v>
      </c>
      <c r="G143" s="21">
        <f t="shared" si="14"/>
        <v>3267.3</v>
      </c>
      <c r="H143" s="21">
        <f t="shared" si="14"/>
        <v>3267.3</v>
      </c>
    </row>
    <row r="144" spans="1:8" ht="48">
      <c r="A144" s="7" t="s">
        <v>805</v>
      </c>
      <c r="B144" s="7" t="s">
        <v>810</v>
      </c>
      <c r="C144" s="7" t="s">
        <v>820</v>
      </c>
      <c r="D144" s="7"/>
      <c r="E144" s="5" t="s">
        <v>821</v>
      </c>
      <c r="F144" s="21">
        <f>F145</f>
        <v>3267.3</v>
      </c>
      <c r="G144" s="21">
        <f t="shared" si="14"/>
        <v>3267.3</v>
      </c>
      <c r="H144" s="21">
        <f t="shared" si="14"/>
        <v>3267.3</v>
      </c>
    </row>
    <row r="145" spans="1:8" ht="72">
      <c r="A145" s="7" t="s">
        <v>805</v>
      </c>
      <c r="B145" s="7" t="s">
        <v>810</v>
      </c>
      <c r="C145" s="7" t="s">
        <v>871</v>
      </c>
      <c r="D145" s="7"/>
      <c r="E145" s="31" t="s">
        <v>872</v>
      </c>
      <c r="F145" s="21">
        <f>F146</f>
        <v>3267.3</v>
      </c>
      <c r="G145" s="21">
        <f t="shared" si="14"/>
        <v>3267.3</v>
      </c>
      <c r="H145" s="21">
        <f t="shared" si="14"/>
        <v>3267.3</v>
      </c>
    </row>
    <row r="146" spans="1:8" ht="96">
      <c r="A146" s="7" t="s">
        <v>805</v>
      </c>
      <c r="B146" s="7" t="s">
        <v>810</v>
      </c>
      <c r="C146" s="7" t="s">
        <v>871</v>
      </c>
      <c r="D146" s="23" t="s">
        <v>799</v>
      </c>
      <c r="E146" s="24" t="s">
        <v>800</v>
      </c>
      <c r="F146" s="21">
        <v>3267.3</v>
      </c>
      <c r="G146" s="21">
        <v>3267.3</v>
      </c>
      <c r="H146" s="21">
        <v>3267.3</v>
      </c>
    </row>
    <row r="147" spans="1:8" ht="60">
      <c r="A147" s="27" t="s">
        <v>805</v>
      </c>
      <c r="B147" s="27">
        <v>10</v>
      </c>
      <c r="C147" s="14"/>
      <c r="D147" s="27"/>
      <c r="E147" s="16" t="s">
        <v>873</v>
      </c>
      <c r="F147" s="17">
        <f t="shared" ref="F147:H148" si="15">F148</f>
        <v>18471.138999999999</v>
      </c>
      <c r="G147" s="17">
        <f t="shared" si="15"/>
        <v>16221.867000000002</v>
      </c>
      <c r="H147" s="17">
        <f t="shared" si="15"/>
        <v>16221.867000000002</v>
      </c>
    </row>
    <row r="148" spans="1:8" ht="60">
      <c r="A148" s="18" t="s">
        <v>805</v>
      </c>
      <c r="B148" s="18">
        <v>10</v>
      </c>
      <c r="C148" s="15" t="s">
        <v>874</v>
      </c>
      <c r="D148" s="18"/>
      <c r="E148" s="19" t="s">
        <v>875</v>
      </c>
      <c r="F148" s="20">
        <f>F149</f>
        <v>18471.138999999999</v>
      </c>
      <c r="G148" s="20">
        <f t="shared" si="15"/>
        <v>16221.867000000002</v>
      </c>
      <c r="H148" s="20">
        <f t="shared" si="15"/>
        <v>16221.867000000002</v>
      </c>
    </row>
    <row r="149" spans="1:8" ht="84">
      <c r="A149" s="6" t="s">
        <v>805</v>
      </c>
      <c r="B149" s="6">
        <v>10</v>
      </c>
      <c r="C149" s="7" t="s">
        <v>876</v>
      </c>
      <c r="D149" s="6"/>
      <c r="E149" s="5" t="s">
        <v>877</v>
      </c>
      <c r="F149" s="21">
        <f>F150+F158</f>
        <v>18471.138999999999</v>
      </c>
      <c r="G149" s="21">
        <f>G150+G158</f>
        <v>16221.867000000002</v>
      </c>
      <c r="H149" s="21">
        <f>H150+H158</f>
        <v>16221.867000000002</v>
      </c>
    </row>
    <row r="150" spans="1:8" ht="60">
      <c r="A150" s="6" t="s">
        <v>805</v>
      </c>
      <c r="B150" s="6">
        <v>10</v>
      </c>
      <c r="C150" s="7" t="s">
        <v>878</v>
      </c>
      <c r="D150" s="6"/>
      <c r="E150" s="5" t="s">
        <v>879</v>
      </c>
      <c r="F150" s="21">
        <f>F151+F153+F156</f>
        <v>11162.044</v>
      </c>
      <c r="G150" s="21">
        <f>G151+G153+G156</f>
        <v>8912.7720000000008</v>
      </c>
      <c r="H150" s="21">
        <f>H151+H153+H156</f>
        <v>8912.7720000000008</v>
      </c>
    </row>
    <row r="151" spans="1:8" ht="84">
      <c r="A151" s="6" t="s">
        <v>805</v>
      </c>
      <c r="B151" s="6">
        <v>10</v>
      </c>
      <c r="C151" s="7" t="s">
        <v>880</v>
      </c>
      <c r="D151" s="6"/>
      <c r="E151" s="5" t="s">
        <v>881</v>
      </c>
      <c r="F151" s="21">
        <f>F152</f>
        <v>500</v>
      </c>
      <c r="G151" s="21">
        <f>G152</f>
        <v>500</v>
      </c>
      <c r="H151" s="21">
        <f>H152</f>
        <v>500</v>
      </c>
    </row>
    <row r="152" spans="1:8" ht="36">
      <c r="A152" s="6" t="s">
        <v>805</v>
      </c>
      <c r="B152" s="6">
        <v>10</v>
      </c>
      <c r="C152" s="7" t="s">
        <v>880</v>
      </c>
      <c r="D152" s="23" t="s">
        <v>807</v>
      </c>
      <c r="E152" s="24" t="s">
        <v>808</v>
      </c>
      <c r="F152" s="21">
        <v>500</v>
      </c>
      <c r="G152" s="21">
        <v>500</v>
      </c>
      <c r="H152" s="21">
        <v>500</v>
      </c>
    </row>
    <row r="153" spans="1:8" ht="60">
      <c r="A153" s="6" t="s">
        <v>805</v>
      </c>
      <c r="B153" s="6">
        <v>10</v>
      </c>
      <c r="C153" s="7" t="s">
        <v>882</v>
      </c>
      <c r="D153" s="6"/>
      <c r="E153" s="5" t="s">
        <v>883</v>
      </c>
      <c r="F153" s="21">
        <f>F154+F155</f>
        <v>10347.450999999999</v>
      </c>
      <c r="G153" s="21">
        <f>G154+G155</f>
        <v>8098.1790000000001</v>
      </c>
      <c r="H153" s="21">
        <f>H154+H155</f>
        <v>8098.1790000000001</v>
      </c>
    </row>
    <row r="154" spans="1:8" ht="36">
      <c r="A154" s="6" t="s">
        <v>805</v>
      </c>
      <c r="B154" s="6">
        <v>10</v>
      </c>
      <c r="C154" s="7" t="s">
        <v>882</v>
      </c>
      <c r="D154" s="23" t="s">
        <v>807</v>
      </c>
      <c r="E154" s="24" t="s">
        <v>808</v>
      </c>
      <c r="F154" s="21">
        <v>9777.4509999999991</v>
      </c>
      <c r="G154" s="21">
        <v>7758.1790000000001</v>
      </c>
      <c r="H154" s="21">
        <v>7758.1790000000001</v>
      </c>
    </row>
    <row r="155" spans="1:8" ht="48">
      <c r="A155" s="6" t="s">
        <v>805</v>
      </c>
      <c r="B155" s="6">
        <v>10</v>
      </c>
      <c r="C155" s="7" t="s">
        <v>882</v>
      </c>
      <c r="D155" s="37" t="s">
        <v>846</v>
      </c>
      <c r="E155" s="24" t="s">
        <v>847</v>
      </c>
      <c r="F155" s="21">
        <v>570</v>
      </c>
      <c r="G155" s="21">
        <v>340</v>
      </c>
      <c r="H155" s="21">
        <v>340</v>
      </c>
    </row>
    <row r="156" spans="1:8" ht="36">
      <c r="A156" s="6" t="s">
        <v>805</v>
      </c>
      <c r="B156" s="6">
        <v>10</v>
      </c>
      <c r="C156" s="7" t="s">
        <v>884</v>
      </c>
      <c r="D156" s="6"/>
      <c r="E156" s="5" t="s">
        <v>885</v>
      </c>
      <c r="F156" s="21">
        <f>F157</f>
        <v>314.59300000000002</v>
      </c>
      <c r="G156" s="21">
        <f>G157</f>
        <v>314.59300000000002</v>
      </c>
      <c r="H156" s="21">
        <f>H157</f>
        <v>314.59300000000002</v>
      </c>
    </row>
    <row r="157" spans="1:8" ht="36">
      <c r="A157" s="6" t="s">
        <v>805</v>
      </c>
      <c r="B157" s="6">
        <v>10</v>
      </c>
      <c r="C157" s="7" t="s">
        <v>884</v>
      </c>
      <c r="D157" s="23" t="s">
        <v>807</v>
      </c>
      <c r="E157" s="24" t="s">
        <v>808</v>
      </c>
      <c r="F157" s="21">
        <v>314.59300000000002</v>
      </c>
      <c r="G157" s="21">
        <v>314.59300000000002</v>
      </c>
      <c r="H157" s="21">
        <v>314.59300000000002</v>
      </c>
    </row>
    <row r="158" spans="1:8" ht="84">
      <c r="A158" s="6" t="s">
        <v>805</v>
      </c>
      <c r="B158" s="6">
        <v>10</v>
      </c>
      <c r="C158" s="7" t="s">
        <v>886</v>
      </c>
      <c r="D158" s="6"/>
      <c r="E158" s="5" t="s">
        <v>887</v>
      </c>
      <c r="F158" s="21">
        <f>F159+F161</f>
        <v>7309.0950000000003</v>
      </c>
      <c r="G158" s="21">
        <f>G159+G161</f>
        <v>7309.0950000000003</v>
      </c>
      <c r="H158" s="21">
        <f>H159+H161</f>
        <v>7309.0950000000003</v>
      </c>
    </row>
    <row r="159" spans="1:8" ht="48">
      <c r="A159" s="6" t="s">
        <v>805</v>
      </c>
      <c r="B159" s="6">
        <v>10</v>
      </c>
      <c r="C159" s="7" t="s">
        <v>888</v>
      </c>
      <c r="D159" s="6"/>
      <c r="E159" s="5" t="s">
        <v>889</v>
      </c>
      <c r="F159" s="21">
        <f>F160</f>
        <v>339.22800000000001</v>
      </c>
      <c r="G159" s="21">
        <f>G160</f>
        <v>339.22800000000001</v>
      </c>
      <c r="H159" s="21">
        <f>H160</f>
        <v>339.22800000000001</v>
      </c>
    </row>
    <row r="160" spans="1:8" ht="36">
      <c r="A160" s="6" t="s">
        <v>805</v>
      </c>
      <c r="B160" s="6">
        <v>10</v>
      </c>
      <c r="C160" s="7" t="s">
        <v>888</v>
      </c>
      <c r="D160" s="23" t="s">
        <v>807</v>
      </c>
      <c r="E160" s="24" t="s">
        <v>808</v>
      </c>
      <c r="F160" s="21">
        <v>339.22800000000001</v>
      </c>
      <c r="G160" s="21">
        <v>339.22800000000001</v>
      </c>
      <c r="H160" s="21">
        <v>339.22800000000001</v>
      </c>
    </row>
    <row r="161" spans="1:8" ht="36">
      <c r="A161" s="6" t="s">
        <v>805</v>
      </c>
      <c r="B161" s="6">
        <v>10</v>
      </c>
      <c r="C161" s="7" t="s">
        <v>890</v>
      </c>
      <c r="D161" s="6"/>
      <c r="E161" s="5" t="s">
        <v>891</v>
      </c>
      <c r="F161" s="21">
        <f>F162</f>
        <v>6969.8670000000002</v>
      </c>
      <c r="G161" s="21">
        <f>G162</f>
        <v>6969.8670000000002</v>
      </c>
      <c r="H161" s="21">
        <f>H162</f>
        <v>6969.8670000000002</v>
      </c>
    </row>
    <row r="162" spans="1:8" ht="96">
      <c r="A162" s="6" t="s">
        <v>805</v>
      </c>
      <c r="B162" s="6">
        <v>10</v>
      </c>
      <c r="C162" s="7" t="s">
        <v>890</v>
      </c>
      <c r="D162" s="23" t="s">
        <v>799</v>
      </c>
      <c r="E162" s="24" t="s">
        <v>800</v>
      </c>
      <c r="F162" s="21">
        <v>6969.8670000000002</v>
      </c>
      <c r="G162" s="21">
        <v>6969.8670000000002</v>
      </c>
      <c r="H162" s="21">
        <v>6969.8670000000002</v>
      </c>
    </row>
    <row r="163" spans="1:8">
      <c r="A163" s="10" t="s">
        <v>810</v>
      </c>
      <c r="B163" s="10" t="s">
        <v>787</v>
      </c>
      <c r="C163" s="44"/>
      <c r="D163" s="6"/>
      <c r="E163" s="11" t="s">
        <v>892</v>
      </c>
      <c r="F163" s="12">
        <f>F164+F174+F218</f>
        <v>405004.02600000001</v>
      </c>
      <c r="G163" s="12">
        <f>G164+G174+G218</f>
        <v>285009.63599999994</v>
      </c>
      <c r="H163" s="12">
        <f>H164+H174+H218</f>
        <v>292581.01199999999</v>
      </c>
    </row>
    <row r="164" spans="1:8">
      <c r="A164" s="27" t="s">
        <v>810</v>
      </c>
      <c r="B164" s="27" t="s">
        <v>893</v>
      </c>
      <c r="C164" s="14"/>
      <c r="D164" s="27"/>
      <c r="E164" s="16" t="s">
        <v>894</v>
      </c>
      <c r="F164" s="17">
        <f t="shared" ref="F164:H166" si="16">F165</f>
        <v>5779.9610000000002</v>
      </c>
      <c r="G164" s="17">
        <f t="shared" si="16"/>
        <v>5822.5609999999997</v>
      </c>
      <c r="H164" s="17">
        <f t="shared" si="16"/>
        <v>5755.2609999999995</v>
      </c>
    </row>
    <row r="165" spans="1:8" ht="60">
      <c r="A165" s="18" t="s">
        <v>810</v>
      </c>
      <c r="B165" s="18" t="s">
        <v>893</v>
      </c>
      <c r="C165" s="15" t="s">
        <v>895</v>
      </c>
      <c r="D165" s="18"/>
      <c r="E165" s="19" t="s">
        <v>896</v>
      </c>
      <c r="F165" s="20">
        <f t="shared" si="16"/>
        <v>5779.9610000000002</v>
      </c>
      <c r="G165" s="20">
        <f t="shared" si="16"/>
        <v>5822.5609999999997</v>
      </c>
      <c r="H165" s="20">
        <f t="shared" si="16"/>
        <v>5755.2609999999995</v>
      </c>
    </row>
    <row r="166" spans="1:8" ht="60">
      <c r="A166" s="6" t="s">
        <v>810</v>
      </c>
      <c r="B166" s="6" t="s">
        <v>893</v>
      </c>
      <c r="C166" s="7" t="s">
        <v>897</v>
      </c>
      <c r="D166" s="6"/>
      <c r="E166" s="5" t="s">
        <v>898</v>
      </c>
      <c r="F166" s="21">
        <f>F167</f>
        <v>5779.9610000000002</v>
      </c>
      <c r="G166" s="21">
        <f t="shared" si="16"/>
        <v>5822.5609999999997</v>
      </c>
      <c r="H166" s="21">
        <f t="shared" si="16"/>
        <v>5755.2609999999995</v>
      </c>
    </row>
    <row r="167" spans="1:8" ht="48">
      <c r="A167" s="6" t="s">
        <v>810</v>
      </c>
      <c r="B167" s="6" t="s">
        <v>893</v>
      </c>
      <c r="C167" s="7" t="s">
        <v>899</v>
      </c>
      <c r="D167" s="6"/>
      <c r="E167" s="5" t="s">
        <v>900</v>
      </c>
      <c r="F167" s="21">
        <f>F170+F168+F172</f>
        <v>5779.9610000000002</v>
      </c>
      <c r="G167" s="21">
        <f>G170+G168+G172</f>
        <v>5822.5609999999997</v>
      </c>
      <c r="H167" s="21">
        <f>H170+H168+H172</f>
        <v>5755.2609999999995</v>
      </c>
    </row>
    <row r="168" spans="1:8" ht="60">
      <c r="A168" s="6" t="s">
        <v>810</v>
      </c>
      <c r="B168" s="6" t="s">
        <v>893</v>
      </c>
      <c r="C168" s="7" t="s">
        <v>901</v>
      </c>
      <c r="D168" s="6"/>
      <c r="E168" s="5" t="s">
        <v>902</v>
      </c>
      <c r="F168" s="21">
        <f>F169</f>
        <v>990.1</v>
      </c>
      <c r="G168" s="21">
        <f>G169</f>
        <v>1032.7</v>
      </c>
      <c r="H168" s="21">
        <f>H169</f>
        <v>965.4</v>
      </c>
    </row>
    <row r="169" spans="1:8" ht="36">
      <c r="A169" s="6" t="s">
        <v>810</v>
      </c>
      <c r="B169" s="6" t="s">
        <v>893</v>
      </c>
      <c r="C169" s="7" t="s">
        <v>901</v>
      </c>
      <c r="D169" s="23" t="s">
        <v>807</v>
      </c>
      <c r="E169" s="24" t="s">
        <v>808</v>
      </c>
      <c r="F169" s="21">
        <v>990.1</v>
      </c>
      <c r="G169" s="21">
        <v>1032.7</v>
      </c>
      <c r="H169" s="21">
        <v>965.4</v>
      </c>
    </row>
    <row r="170" spans="1:8" ht="72">
      <c r="A170" s="6" t="s">
        <v>810</v>
      </c>
      <c r="B170" s="6" t="s">
        <v>893</v>
      </c>
      <c r="C170" s="7" t="s">
        <v>903</v>
      </c>
      <c r="D170" s="6"/>
      <c r="E170" s="5" t="s">
        <v>904</v>
      </c>
      <c r="F170" s="21">
        <f t="shared" ref="F170:H172" si="17">F171</f>
        <v>330.03300000000002</v>
      </c>
      <c r="G170" s="21">
        <f t="shared" si="17"/>
        <v>344.233</v>
      </c>
      <c r="H170" s="21">
        <f t="shared" si="17"/>
        <v>321.8</v>
      </c>
    </row>
    <row r="171" spans="1:8" ht="36">
      <c r="A171" s="6" t="s">
        <v>810</v>
      </c>
      <c r="B171" s="6" t="s">
        <v>893</v>
      </c>
      <c r="C171" s="7" t="s">
        <v>903</v>
      </c>
      <c r="D171" s="23" t="s">
        <v>807</v>
      </c>
      <c r="E171" s="24" t="s">
        <v>808</v>
      </c>
      <c r="F171" s="21">
        <v>330.03300000000002</v>
      </c>
      <c r="G171" s="21">
        <v>344.233</v>
      </c>
      <c r="H171" s="21">
        <v>321.8</v>
      </c>
    </row>
    <row r="172" spans="1:8" ht="60">
      <c r="A172" s="6" t="s">
        <v>810</v>
      </c>
      <c r="B172" s="6" t="s">
        <v>893</v>
      </c>
      <c r="C172" s="7" t="s">
        <v>905</v>
      </c>
      <c r="D172" s="6"/>
      <c r="E172" s="5" t="s">
        <v>906</v>
      </c>
      <c r="F172" s="21">
        <f t="shared" si="17"/>
        <v>4459.8280000000004</v>
      </c>
      <c r="G172" s="21">
        <f t="shared" si="17"/>
        <v>4445.6279999999997</v>
      </c>
      <c r="H172" s="21">
        <f t="shared" si="17"/>
        <v>4468.0609999999997</v>
      </c>
    </row>
    <row r="173" spans="1:8" ht="36">
      <c r="A173" s="6" t="s">
        <v>810</v>
      </c>
      <c r="B173" s="6" t="s">
        <v>893</v>
      </c>
      <c r="C173" s="7" t="s">
        <v>905</v>
      </c>
      <c r="D173" s="23" t="s">
        <v>807</v>
      </c>
      <c r="E173" s="24" t="s">
        <v>808</v>
      </c>
      <c r="F173" s="21">
        <v>4459.8280000000004</v>
      </c>
      <c r="G173" s="21">
        <v>4445.6279999999997</v>
      </c>
      <c r="H173" s="21">
        <v>4468.0609999999997</v>
      </c>
    </row>
    <row r="174" spans="1:8" ht="24">
      <c r="A174" s="27" t="s">
        <v>810</v>
      </c>
      <c r="B174" s="27" t="s">
        <v>907</v>
      </c>
      <c r="C174" s="14"/>
      <c r="D174" s="27"/>
      <c r="E174" s="16" t="s">
        <v>908</v>
      </c>
      <c r="F174" s="17">
        <f>F175+F214</f>
        <v>396914.45600000001</v>
      </c>
      <c r="G174" s="17">
        <f>G175+G214</f>
        <v>276549.10599999997</v>
      </c>
      <c r="H174" s="17">
        <f>H175+H214</f>
        <v>284187.78200000001</v>
      </c>
    </row>
    <row r="175" spans="1:8" ht="60">
      <c r="A175" s="18" t="s">
        <v>810</v>
      </c>
      <c r="B175" s="18" t="s">
        <v>907</v>
      </c>
      <c r="C175" s="15" t="s">
        <v>895</v>
      </c>
      <c r="D175" s="18"/>
      <c r="E175" s="19" t="s">
        <v>896</v>
      </c>
      <c r="F175" s="20">
        <f>F176</f>
        <v>396414.45600000001</v>
      </c>
      <c r="G175" s="20">
        <f>G176</f>
        <v>276549.10599999997</v>
      </c>
      <c r="H175" s="20">
        <f>H176</f>
        <v>284187.78200000001</v>
      </c>
    </row>
    <row r="176" spans="1:8" ht="60">
      <c r="A176" s="6" t="s">
        <v>810</v>
      </c>
      <c r="B176" s="6" t="s">
        <v>907</v>
      </c>
      <c r="C176" s="7" t="s">
        <v>897</v>
      </c>
      <c r="D176" s="6"/>
      <c r="E176" s="5" t="s">
        <v>909</v>
      </c>
      <c r="F176" s="21">
        <f>F177+F187+F194+F201+F208+F211</f>
        <v>396414.45600000001</v>
      </c>
      <c r="G176" s="21">
        <f>G177+G187+G194+G201+G208+G211</f>
        <v>276549.10599999997</v>
      </c>
      <c r="H176" s="21">
        <f>H177+H187+H194+H201+H208+H211</f>
        <v>284187.78200000001</v>
      </c>
    </row>
    <row r="177" spans="1:8" ht="48">
      <c r="A177" s="6" t="s">
        <v>810</v>
      </c>
      <c r="B177" s="6" t="s">
        <v>907</v>
      </c>
      <c r="C177" s="7" t="s">
        <v>910</v>
      </c>
      <c r="D177" s="6"/>
      <c r="E177" s="5" t="s">
        <v>911</v>
      </c>
      <c r="F177" s="21">
        <f>F178+F180+F183+F185</f>
        <v>185674.21599999999</v>
      </c>
      <c r="G177" s="21">
        <f>G178+G180+G183+G185</f>
        <v>94376.40400000001</v>
      </c>
      <c r="H177" s="21">
        <f>H178+H180+H183+H185</f>
        <v>94950.161999999997</v>
      </c>
    </row>
    <row r="178" spans="1:8" ht="96">
      <c r="A178" s="6" t="s">
        <v>810</v>
      </c>
      <c r="B178" s="6" t="s">
        <v>907</v>
      </c>
      <c r="C178" s="34" t="s">
        <v>709</v>
      </c>
      <c r="D178" s="35"/>
      <c r="E178" s="36" t="s">
        <v>912</v>
      </c>
      <c r="F178" s="21">
        <f>F179</f>
        <v>14532.3</v>
      </c>
      <c r="G178" s="21">
        <f>G179</f>
        <v>15099.1</v>
      </c>
      <c r="H178" s="21">
        <f>H179</f>
        <v>15672.9</v>
      </c>
    </row>
    <row r="179" spans="1:8" ht="36">
      <c r="A179" s="6" t="s">
        <v>810</v>
      </c>
      <c r="B179" s="6" t="s">
        <v>907</v>
      </c>
      <c r="C179" s="34" t="s">
        <v>709</v>
      </c>
      <c r="D179" s="23" t="s">
        <v>807</v>
      </c>
      <c r="E179" s="24" t="s">
        <v>808</v>
      </c>
      <c r="F179" s="21">
        <v>14532.3</v>
      </c>
      <c r="G179" s="21">
        <v>15099.1</v>
      </c>
      <c r="H179" s="21">
        <v>15672.9</v>
      </c>
    </row>
    <row r="180" spans="1:8" ht="72">
      <c r="A180" s="6" t="s">
        <v>810</v>
      </c>
      <c r="B180" s="6" t="s">
        <v>907</v>
      </c>
      <c r="C180" s="34" t="s">
        <v>710</v>
      </c>
      <c r="D180" s="6"/>
      <c r="E180" s="5" t="s">
        <v>913</v>
      </c>
      <c r="F180" s="21">
        <f>F181+F182</f>
        <v>155302.70199999999</v>
      </c>
      <c r="G180" s="21">
        <f>G181+G182</f>
        <v>79277.304000000004</v>
      </c>
      <c r="H180" s="21">
        <f>H181+H182</f>
        <v>79277.262000000002</v>
      </c>
    </row>
    <row r="181" spans="1:8" ht="36">
      <c r="A181" s="6" t="s">
        <v>810</v>
      </c>
      <c r="B181" s="6" t="s">
        <v>907</v>
      </c>
      <c r="C181" s="34" t="s">
        <v>710</v>
      </c>
      <c r="D181" s="23" t="s">
        <v>807</v>
      </c>
      <c r="E181" s="24" t="s">
        <v>808</v>
      </c>
      <c r="F181" s="21">
        <v>124629.814</v>
      </c>
      <c r="G181" s="21">
        <v>48604.415999999997</v>
      </c>
      <c r="H181" s="21">
        <v>48604.374000000003</v>
      </c>
    </row>
    <row r="182" spans="1:8" ht="48">
      <c r="A182" s="6" t="s">
        <v>810</v>
      </c>
      <c r="B182" s="6" t="s">
        <v>907</v>
      </c>
      <c r="C182" s="34" t="s">
        <v>710</v>
      </c>
      <c r="D182" s="37" t="s">
        <v>846</v>
      </c>
      <c r="E182" s="24" t="s">
        <v>847</v>
      </c>
      <c r="F182" s="21">
        <v>30672.887999999999</v>
      </c>
      <c r="G182" s="21">
        <v>30672.887999999999</v>
      </c>
      <c r="H182" s="21">
        <v>30672.887999999999</v>
      </c>
    </row>
    <row r="183" spans="1:8" ht="60">
      <c r="A183" s="6" t="s">
        <v>810</v>
      </c>
      <c r="B183" s="6" t="s">
        <v>907</v>
      </c>
      <c r="C183" s="28" t="s">
        <v>742</v>
      </c>
      <c r="D183" s="6"/>
      <c r="E183" s="5" t="s">
        <v>914</v>
      </c>
      <c r="F183" s="21">
        <f>F184</f>
        <v>4862.88</v>
      </c>
      <c r="G183" s="21">
        <f>G184</f>
        <v>0</v>
      </c>
      <c r="H183" s="21">
        <f>H184</f>
        <v>0</v>
      </c>
    </row>
    <row r="184" spans="1:8" ht="36">
      <c r="A184" s="6" t="s">
        <v>810</v>
      </c>
      <c r="B184" s="6" t="s">
        <v>907</v>
      </c>
      <c r="C184" s="28" t="s">
        <v>742</v>
      </c>
      <c r="D184" s="23" t="s">
        <v>807</v>
      </c>
      <c r="E184" s="24" t="s">
        <v>808</v>
      </c>
      <c r="F184" s="21">
        <v>4862.88</v>
      </c>
      <c r="G184" s="21">
        <v>0</v>
      </c>
      <c r="H184" s="21">
        <v>0</v>
      </c>
    </row>
    <row r="185" spans="1:8" ht="24">
      <c r="A185" s="6" t="s">
        <v>810</v>
      </c>
      <c r="B185" s="6" t="s">
        <v>907</v>
      </c>
      <c r="C185" s="28" t="s">
        <v>733</v>
      </c>
      <c r="D185" s="6"/>
      <c r="E185" s="5" t="s">
        <v>915</v>
      </c>
      <c r="F185" s="21">
        <f>F186</f>
        <v>10976.334000000001</v>
      </c>
      <c r="G185" s="21">
        <f>G186</f>
        <v>0</v>
      </c>
      <c r="H185" s="21">
        <f>H186</f>
        <v>0</v>
      </c>
    </row>
    <row r="186" spans="1:8" ht="36">
      <c r="A186" s="6" t="s">
        <v>810</v>
      </c>
      <c r="B186" s="6" t="s">
        <v>907</v>
      </c>
      <c r="C186" s="28" t="s">
        <v>733</v>
      </c>
      <c r="D186" s="23" t="s">
        <v>807</v>
      </c>
      <c r="E186" s="24" t="s">
        <v>808</v>
      </c>
      <c r="F186" s="21">
        <v>10976.334000000001</v>
      </c>
      <c r="G186" s="21">
        <v>0</v>
      </c>
      <c r="H186" s="21">
        <v>0</v>
      </c>
    </row>
    <row r="187" spans="1:8" ht="24">
      <c r="A187" s="6" t="s">
        <v>810</v>
      </c>
      <c r="B187" s="6" t="s">
        <v>907</v>
      </c>
      <c r="C187" s="34" t="s">
        <v>916</v>
      </c>
      <c r="D187" s="6"/>
      <c r="E187" s="5" t="s">
        <v>917</v>
      </c>
      <c r="F187" s="21">
        <f>F188+F190+F192</f>
        <v>166666.481</v>
      </c>
      <c r="G187" s="21">
        <f>G188+G190+G192</f>
        <v>148289.59100000001</v>
      </c>
      <c r="H187" s="21">
        <f>H188+H190+H192</f>
        <v>153999.13099999999</v>
      </c>
    </row>
    <row r="188" spans="1:8" ht="48">
      <c r="A188" s="6" t="s">
        <v>810</v>
      </c>
      <c r="B188" s="6" t="s">
        <v>907</v>
      </c>
      <c r="C188" s="34" t="s">
        <v>711</v>
      </c>
      <c r="D188" s="6"/>
      <c r="E188" s="5" t="s">
        <v>918</v>
      </c>
      <c r="F188" s="21">
        <f>F189</f>
        <v>111716.2</v>
      </c>
      <c r="G188" s="21">
        <f>G189</f>
        <v>116184.9</v>
      </c>
      <c r="H188" s="21">
        <f>H189</f>
        <v>120832.3</v>
      </c>
    </row>
    <row r="189" spans="1:8" ht="36">
      <c r="A189" s="6" t="s">
        <v>810</v>
      </c>
      <c r="B189" s="6" t="s">
        <v>907</v>
      </c>
      <c r="C189" s="34" t="s">
        <v>711</v>
      </c>
      <c r="D189" s="23" t="s">
        <v>807</v>
      </c>
      <c r="E189" s="24" t="s">
        <v>808</v>
      </c>
      <c r="F189" s="21">
        <v>111716.2</v>
      </c>
      <c r="G189" s="21">
        <v>116184.9</v>
      </c>
      <c r="H189" s="21">
        <v>120832.3</v>
      </c>
    </row>
    <row r="190" spans="1:8" ht="48">
      <c r="A190" s="6" t="s">
        <v>810</v>
      </c>
      <c r="B190" s="6" t="s">
        <v>907</v>
      </c>
      <c r="C190" s="34" t="s">
        <v>712</v>
      </c>
      <c r="D190" s="6"/>
      <c r="E190" s="5" t="s">
        <v>919</v>
      </c>
      <c r="F190" s="21">
        <f>F191</f>
        <v>12412.912</v>
      </c>
      <c r="G190" s="21">
        <f>G191</f>
        <v>12909.433000000001</v>
      </c>
      <c r="H190" s="21">
        <f>H191</f>
        <v>13425.811</v>
      </c>
    </row>
    <row r="191" spans="1:8" ht="36">
      <c r="A191" s="6" t="s">
        <v>810</v>
      </c>
      <c r="B191" s="6" t="s">
        <v>907</v>
      </c>
      <c r="C191" s="34" t="s">
        <v>712</v>
      </c>
      <c r="D191" s="23" t="s">
        <v>807</v>
      </c>
      <c r="E191" s="24" t="s">
        <v>808</v>
      </c>
      <c r="F191" s="21">
        <v>12412.912</v>
      </c>
      <c r="G191" s="21">
        <v>12909.433000000001</v>
      </c>
      <c r="H191" s="21">
        <v>13425.811</v>
      </c>
    </row>
    <row r="192" spans="1:8" ht="24">
      <c r="A192" s="6" t="s">
        <v>810</v>
      </c>
      <c r="B192" s="6" t="s">
        <v>907</v>
      </c>
      <c r="C192" s="34" t="s">
        <v>713</v>
      </c>
      <c r="D192" s="6"/>
      <c r="E192" s="5" t="s">
        <v>920</v>
      </c>
      <c r="F192" s="21">
        <f>F193</f>
        <v>42537.368999999999</v>
      </c>
      <c r="G192" s="21">
        <f>G193</f>
        <v>19195.258000000002</v>
      </c>
      <c r="H192" s="21">
        <f>H193</f>
        <v>19741.02</v>
      </c>
    </row>
    <row r="193" spans="1:8" ht="36">
      <c r="A193" s="6" t="s">
        <v>810</v>
      </c>
      <c r="B193" s="6" t="s">
        <v>907</v>
      </c>
      <c r="C193" s="34" t="s">
        <v>713</v>
      </c>
      <c r="D193" s="23" t="s">
        <v>807</v>
      </c>
      <c r="E193" s="24" t="s">
        <v>808</v>
      </c>
      <c r="F193" s="21">
        <v>42537.368999999999</v>
      </c>
      <c r="G193" s="21">
        <v>19195.258000000002</v>
      </c>
      <c r="H193" s="21">
        <v>19741.02</v>
      </c>
    </row>
    <row r="194" spans="1:8" ht="60">
      <c r="A194" s="6" t="s">
        <v>810</v>
      </c>
      <c r="B194" s="6" t="s">
        <v>907</v>
      </c>
      <c r="C194" s="34" t="s">
        <v>921</v>
      </c>
      <c r="D194" s="6"/>
      <c r="E194" s="5" t="s">
        <v>922</v>
      </c>
      <c r="F194" s="21">
        <f>F195+F197+F199</f>
        <v>34224.684999999998</v>
      </c>
      <c r="G194" s="21">
        <f>G195+G197+G199</f>
        <v>26737</v>
      </c>
      <c r="H194" s="21">
        <f>H195+H197+H199</f>
        <v>27806.600000000002</v>
      </c>
    </row>
    <row r="195" spans="1:8" ht="84">
      <c r="A195" s="6" t="s">
        <v>810</v>
      </c>
      <c r="B195" s="6" t="s">
        <v>907</v>
      </c>
      <c r="C195" s="34" t="s">
        <v>714</v>
      </c>
      <c r="D195" s="6"/>
      <c r="E195" s="5" t="s">
        <v>923</v>
      </c>
      <c r="F195" s="21">
        <f>F196</f>
        <v>23137.8</v>
      </c>
      <c r="G195" s="21">
        <f>G196</f>
        <v>24063.3</v>
      </c>
      <c r="H195" s="21">
        <f>H196</f>
        <v>25025.9</v>
      </c>
    </row>
    <row r="196" spans="1:8" ht="36">
      <c r="A196" s="6" t="s">
        <v>810</v>
      </c>
      <c r="B196" s="6" t="s">
        <v>907</v>
      </c>
      <c r="C196" s="34" t="s">
        <v>714</v>
      </c>
      <c r="D196" s="23" t="s">
        <v>807</v>
      </c>
      <c r="E196" s="24" t="s">
        <v>808</v>
      </c>
      <c r="F196" s="21">
        <v>23137.8</v>
      </c>
      <c r="G196" s="21">
        <v>24063.3</v>
      </c>
      <c r="H196" s="21">
        <v>25025.9</v>
      </c>
    </row>
    <row r="197" spans="1:8" ht="96">
      <c r="A197" s="6" t="s">
        <v>810</v>
      </c>
      <c r="B197" s="6" t="s">
        <v>907</v>
      </c>
      <c r="C197" s="34" t="s">
        <v>715</v>
      </c>
      <c r="D197" s="6"/>
      <c r="E197" s="5" t="s">
        <v>924</v>
      </c>
      <c r="F197" s="21">
        <f>F198</f>
        <v>2570.9</v>
      </c>
      <c r="G197" s="21">
        <f>G198</f>
        <v>2673.7</v>
      </c>
      <c r="H197" s="21">
        <f>H198</f>
        <v>2780.7</v>
      </c>
    </row>
    <row r="198" spans="1:8" ht="36">
      <c r="A198" s="6" t="s">
        <v>810</v>
      </c>
      <c r="B198" s="6" t="s">
        <v>907</v>
      </c>
      <c r="C198" s="34" t="s">
        <v>715</v>
      </c>
      <c r="D198" s="23" t="s">
        <v>807</v>
      </c>
      <c r="E198" s="24" t="s">
        <v>808</v>
      </c>
      <c r="F198" s="21">
        <v>2570.9</v>
      </c>
      <c r="G198" s="21">
        <v>2673.7</v>
      </c>
      <c r="H198" s="21">
        <v>2780.7</v>
      </c>
    </row>
    <row r="199" spans="1:8" ht="72">
      <c r="A199" s="6" t="s">
        <v>810</v>
      </c>
      <c r="B199" s="6" t="s">
        <v>907</v>
      </c>
      <c r="C199" s="34" t="s">
        <v>734</v>
      </c>
      <c r="D199" s="6"/>
      <c r="E199" s="5" t="s">
        <v>925</v>
      </c>
      <c r="F199" s="21">
        <f>F200</f>
        <v>8515.9850000000006</v>
      </c>
      <c r="G199" s="21">
        <f>G200</f>
        <v>0</v>
      </c>
      <c r="H199" s="21">
        <f>H200</f>
        <v>0</v>
      </c>
    </row>
    <row r="200" spans="1:8" ht="36">
      <c r="A200" s="6" t="s">
        <v>810</v>
      </c>
      <c r="B200" s="6" t="s">
        <v>907</v>
      </c>
      <c r="C200" s="34" t="s">
        <v>734</v>
      </c>
      <c r="D200" s="23" t="s">
        <v>807</v>
      </c>
      <c r="E200" s="24" t="s">
        <v>808</v>
      </c>
      <c r="F200" s="21">
        <v>8515.9850000000006</v>
      </c>
      <c r="G200" s="21">
        <v>0</v>
      </c>
      <c r="H200" s="21">
        <v>0</v>
      </c>
    </row>
    <row r="201" spans="1:8" ht="60">
      <c r="A201" s="6" t="s">
        <v>810</v>
      </c>
      <c r="B201" s="6" t="s">
        <v>907</v>
      </c>
      <c r="C201" s="34" t="s">
        <v>327</v>
      </c>
      <c r="D201" s="6"/>
      <c r="E201" s="5" t="s">
        <v>0</v>
      </c>
      <c r="F201" s="21">
        <f>F202+F204+F206</f>
        <v>8759.0740000000005</v>
      </c>
      <c r="G201" s="21">
        <f>G202+G204+G206</f>
        <v>7146.1109999999999</v>
      </c>
      <c r="H201" s="21">
        <f>H202+H204+H206</f>
        <v>7431.8890000000001</v>
      </c>
    </row>
    <row r="202" spans="1:8" ht="84">
      <c r="A202" s="6" t="s">
        <v>810</v>
      </c>
      <c r="B202" s="6" t="s">
        <v>907</v>
      </c>
      <c r="C202" s="34" t="s">
        <v>324</v>
      </c>
      <c r="D202" s="6"/>
      <c r="E202" s="5" t="s">
        <v>1</v>
      </c>
      <c r="F202" s="21">
        <f>F203</f>
        <v>6184.1</v>
      </c>
      <c r="G202" s="21">
        <f>G203</f>
        <v>6431.5</v>
      </c>
      <c r="H202" s="21">
        <f>H203</f>
        <v>6688.7</v>
      </c>
    </row>
    <row r="203" spans="1:8" ht="36">
      <c r="A203" s="6" t="s">
        <v>810</v>
      </c>
      <c r="B203" s="6" t="s">
        <v>907</v>
      </c>
      <c r="C203" s="34" t="s">
        <v>324</v>
      </c>
      <c r="D203" s="23" t="s">
        <v>807</v>
      </c>
      <c r="E203" s="24" t="s">
        <v>808</v>
      </c>
      <c r="F203" s="21">
        <v>6184.1</v>
      </c>
      <c r="G203" s="21">
        <v>6431.5</v>
      </c>
      <c r="H203" s="21">
        <v>6688.7</v>
      </c>
    </row>
    <row r="204" spans="1:8" ht="96">
      <c r="A204" s="6" t="s">
        <v>810</v>
      </c>
      <c r="B204" s="6" t="s">
        <v>907</v>
      </c>
      <c r="C204" s="34" t="s">
        <v>325</v>
      </c>
      <c r="D204" s="6"/>
      <c r="E204" s="5" t="s">
        <v>2</v>
      </c>
      <c r="F204" s="21">
        <f>F205</f>
        <v>687.12199999999996</v>
      </c>
      <c r="G204" s="21">
        <f>G205</f>
        <v>714.61099999999999</v>
      </c>
      <c r="H204" s="21">
        <f>H205</f>
        <v>743.18899999999996</v>
      </c>
    </row>
    <row r="205" spans="1:8" ht="36">
      <c r="A205" s="6" t="s">
        <v>810</v>
      </c>
      <c r="B205" s="6" t="s">
        <v>907</v>
      </c>
      <c r="C205" s="34" t="s">
        <v>325</v>
      </c>
      <c r="D205" s="23" t="s">
        <v>807</v>
      </c>
      <c r="E205" s="24" t="s">
        <v>808</v>
      </c>
      <c r="F205" s="21">
        <v>687.12199999999996</v>
      </c>
      <c r="G205" s="21">
        <v>714.61099999999999</v>
      </c>
      <c r="H205" s="21">
        <v>743.18899999999996</v>
      </c>
    </row>
    <row r="206" spans="1:8" ht="84">
      <c r="A206" s="6" t="s">
        <v>810</v>
      </c>
      <c r="B206" s="6" t="s">
        <v>907</v>
      </c>
      <c r="C206" s="34" t="s">
        <v>357</v>
      </c>
      <c r="D206" s="6"/>
      <c r="E206" s="5" t="s">
        <v>3</v>
      </c>
      <c r="F206" s="21">
        <f>F207</f>
        <v>1887.8520000000001</v>
      </c>
      <c r="G206" s="21">
        <f>G207</f>
        <v>0</v>
      </c>
      <c r="H206" s="21">
        <f>H207</f>
        <v>0</v>
      </c>
    </row>
    <row r="207" spans="1:8" ht="36">
      <c r="A207" s="6" t="s">
        <v>810</v>
      </c>
      <c r="B207" s="6" t="s">
        <v>907</v>
      </c>
      <c r="C207" s="34" t="s">
        <v>357</v>
      </c>
      <c r="D207" s="23" t="s">
        <v>807</v>
      </c>
      <c r="E207" s="24" t="s">
        <v>808</v>
      </c>
      <c r="F207" s="21">
        <v>1887.8520000000001</v>
      </c>
      <c r="G207" s="21">
        <v>0</v>
      </c>
      <c r="H207" s="21">
        <v>0</v>
      </c>
    </row>
    <row r="208" spans="1:8" ht="96">
      <c r="A208" s="6" t="s">
        <v>810</v>
      </c>
      <c r="B208" s="6" t="s">
        <v>907</v>
      </c>
      <c r="C208" s="34" t="s">
        <v>4</v>
      </c>
      <c r="D208" s="6"/>
      <c r="E208" s="5" t="s">
        <v>5</v>
      </c>
      <c r="F208" s="21">
        <f t="shared" ref="F208:H209" si="18">F209</f>
        <v>490</v>
      </c>
      <c r="G208" s="21">
        <f t="shared" si="18"/>
        <v>0</v>
      </c>
      <c r="H208" s="21">
        <f t="shared" si="18"/>
        <v>0</v>
      </c>
    </row>
    <row r="209" spans="1:8" ht="108">
      <c r="A209" s="6" t="s">
        <v>810</v>
      </c>
      <c r="B209" s="6" t="s">
        <v>907</v>
      </c>
      <c r="C209" s="34" t="s">
        <v>735</v>
      </c>
      <c r="D209" s="6"/>
      <c r="E209" s="5" t="s">
        <v>6</v>
      </c>
      <c r="F209" s="21">
        <f t="shared" si="18"/>
        <v>490</v>
      </c>
      <c r="G209" s="21">
        <f t="shared" si="18"/>
        <v>0</v>
      </c>
      <c r="H209" s="21">
        <f t="shared" si="18"/>
        <v>0</v>
      </c>
    </row>
    <row r="210" spans="1:8" ht="36">
      <c r="A210" s="6" t="s">
        <v>810</v>
      </c>
      <c r="B210" s="6" t="s">
        <v>907</v>
      </c>
      <c r="C210" s="34" t="s">
        <v>735</v>
      </c>
      <c r="D210" s="23" t="s">
        <v>807</v>
      </c>
      <c r="E210" s="24" t="s">
        <v>808</v>
      </c>
      <c r="F210" s="21">
        <v>490</v>
      </c>
      <c r="G210" s="21">
        <v>0</v>
      </c>
      <c r="H210" s="21">
        <v>0</v>
      </c>
    </row>
    <row r="211" spans="1:8" ht="48">
      <c r="A211" s="6" t="s">
        <v>810</v>
      </c>
      <c r="B211" s="6" t="s">
        <v>907</v>
      </c>
      <c r="C211" s="34" t="s">
        <v>745</v>
      </c>
      <c r="D211" s="6"/>
      <c r="E211" s="5" t="s">
        <v>762</v>
      </c>
      <c r="F211" s="21">
        <f t="shared" ref="F211:H212" si="19">F212</f>
        <v>600</v>
      </c>
      <c r="G211" s="21">
        <f t="shared" si="19"/>
        <v>0</v>
      </c>
      <c r="H211" s="21">
        <f t="shared" si="19"/>
        <v>0</v>
      </c>
    </row>
    <row r="212" spans="1:8" ht="48">
      <c r="A212" s="6" t="s">
        <v>810</v>
      </c>
      <c r="B212" s="6" t="s">
        <v>907</v>
      </c>
      <c r="C212" s="34" t="s">
        <v>746</v>
      </c>
      <c r="D212" s="6"/>
      <c r="E212" s="5" t="s">
        <v>743</v>
      </c>
      <c r="F212" s="21">
        <f t="shared" si="19"/>
        <v>600</v>
      </c>
      <c r="G212" s="21">
        <f t="shared" si="19"/>
        <v>0</v>
      </c>
      <c r="H212" s="21">
        <f t="shared" si="19"/>
        <v>0</v>
      </c>
    </row>
    <row r="213" spans="1:8" ht="36">
      <c r="A213" s="6" t="s">
        <v>810</v>
      </c>
      <c r="B213" s="6" t="s">
        <v>907</v>
      </c>
      <c r="C213" s="34" t="s">
        <v>746</v>
      </c>
      <c r="D213" s="6">
        <v>400</v>
      </c>
      <c r="E213" s="5" t="s">
        <v>53</v>
      </c>
      <c r="F213" s="21">
        <v>600</v>
      </c>
      <c r="G213" s="21">
        <v>0</v>
      </c>
      <c r="H213" s="21">
        <v>0</v>
      </c>
    </row>
    <row r="214" spans="1:8" ht="24">
      <c r="A214" s="6" t="s">
        <v>810</v>
      </c>
      <c r="B214" s="6" t="s">
        <v>907</v>
      </c>
      <c r="C214" s="7" t="s">
        <v>801</v>
      </c>
      <c r="D214" s="6"/>
      <c r="E214" s="5" t="s">
        <v>802</v>
      </c>
      <c r="F214" s="21">
        <f>F215</f>
        <v>500</v>
      </c>
      <c r="G214" s="21">
        <f t="shared" ref="G214:H216" si="20">G215</f>
        <v>0</v>
      </c>
      <c r="H214" s="21">
        <f t="shared" si="20"/>
        <v>0</v>
      </c>
    </row>
    <row r="215" spans="1:8" ht="72">
      <c r="A215" s="6" t="s">
        <v>810</v>
      </c>
      <c r="B215" s="6" t="s">
        <v>907</v>
      </c>
      <c r="C215" s="7" t="s">
        <v>695</v>
      </c>
      <c r="D215" s="25"/>
      <c r="E215" s="26" t="s">
        <v>697</v>
      </c>
      <c r="F215" s="21">
        <f>F216</f>
        <v>500</v>
      </c>
      <c r="G215" s="21">
        <f t="shared" si="20"/>
        <v>0</v>
      </c>
      <c r="H215" s="21">
        <f t="shared" si="20"/>
        <v>0</v>
      </c>
    </row>
    <row r="216" spans="1:8" ht="48">
      <c r="A216" s="6" t="s">
        <v>810</v>
      </c>
      <c r="B216" s="6" t="s">
        <v>907</v>
      </c>
      <c r="C216" s="180" t="s">
        <v>364</v>
      </c>
      <c r="D216" s="25"/>
      <c r="E216" s="26" t="s">
        <v>694</v>
      </c>
      <c r="F216" s="21">
        <f>F217</f>
        <v>500</v>
      </c>
      <c r="G216" s="21">
        <f t="shared" si="20"/>
        <v>0</v>
      </c>
      <c r="H216" s="21">
        <f t="shared" si="20"/>
        <v>0</v>
      </c>
    </row>
    <row r="217" spans="1:8" ht="36">
      <c r="A217" s="6" t="s">
        <v>810</v>
      </c>
      <c r="B217" s="6" t="s">
        <v>907</v>
      </c>
      <c r="C217" s="180" t="s">
        <v>364</v>
      </c>
      <c r="D217" s="23" t="s">
        <v>807</v>
      </c>
      <c r="E217" s="24" t="s">
        <v>808</v>
      </c>
      <c r="F217" s="21">
        <v>500</v>
      </c>
      <c r="G217" s="21">
        <v>0</v>
      </c>
      <c r="H217" s="21">
        <v>0</v>
      </c>
    </row>
    <row r="218" spans="1:8" ht="24">
      <c r="A218" s="27" t="s">
        <v>810</v>
      </c>
      <c r="B218" s="27" t="s">
        <v>770</v>
      </c>
      <c r="C218" s="14"/>
      <c r="D218" s="27"/>
      <c r="E218" s="16" t="s">
        <v>7</v>
      </c>
      <c r="F218" s="17">
        <f>F219+F241</f>
        <v>2309.6089999999999</v>
      </c>
      <c r="G218" s="17">
        <f>G219+G241</f>
        <v>2637.9690000000001</v>
      </c>
      <c r="H218" s="17">
        <f>H219+H241</f>
        <v>2637.9690000000001</v>
      </c>
    </row>
    <row r="219" spans="1:8" ht="48">
      <c r="A219" s="18" t="s">
        <v>810</v>
      </c>
      <c r="B219" s="18">
        <v>12</v>
      </c>
      <c r="C219" s="38" t="s">
        <v>8</v>
      </c>
      <c r="D219" s="18"/>
      <c r="E219" s="19" t="s">
        <v>9</v>
      </c>
      <c r="F219" s="20">
        <f>F220</f>
        <v>879.60899999999992</v>
      </c>
      <c r="G219" s="20">
        <f>G220</f>
        <v>587.96900000000005</v>
      </c>
      <c r="H219" s="20">
        <f>H220</f>
        <v>587.96900000000005</v>
      </c>
    </row>
    <row r="220" spans="1:8" ht="48">
      <c r="A220" s="6" t="s">
        <v>810</v>
      </c>
      <c r="B220" s="6">
        <v>12</v>
      </c>
      <c r="C220" s="34" t="s">
        <v>10</v>
      </c>
      <c r="D220" s="6"/>
      <c r="E220" s="5" t="s">
        <v>11</v>
      </c>
      <c r="F220" s="21">
        <f>F221+F234</f>
        <v>879.60899999999992</v>
      </c>
      <c r="G220" s="21">
        <f>G221+G234</f>
        <v>587.96900000000005</v>
      </c>
      <c r="H220" s="21">
        <f>H221+H234</f>
        <v>587.96900000000005</v>
      </c>
    </row>
    <row r="221" spans="1:8" ht="24">
      <c r="A221" s="6" t="s">
        <v>810</v>
      </c>
      <c r="B221" s="6">
        <v>12</v>
      </c>
      <c r="C221" s="34" t="s">
        <v>12</v>
      </c>
      <c r="D221" s="6"/>
      <c r="E221" s="5" t="s">
        <v>13</v>
      </c>
      <c r="F221" s="21">
        <f>F222+F224+F226+F228+F230+F232</f>
        <v>635.40099999999995</v>
      </c>
      <c r="G221" s="21">
        <f>G222+G224+G226+G228+G230+G232</f>
        <v>343.83</v>
      </c>
      <c r="H221" s="21">
        <f>H222+H224+H226+H228+H230+H232</f>
        <v>343.83</v>
      </c>
    </row>
    <row r="222" spans="1:8" ht="36">
      <c r="A222" s="6" t="s">
        <v>810</v>
      </c>
      <c r="B222" s="6">
        <v>12</v>
      </c>
      <c r="C222" s="34" t="s">
        <v>14</v>
      </c>
      <c r="D222" s="6"/>
      <c r="E222" s="5" t="s">
        <v>15</v>
      </c>
      <c r="F222" s="21">
        <f>F223</f>
        <v>90</v>
      </c>
      <c r="G222" s="21">
        <f>G223</f>
        <v>90</v>
      </c>
      <c r="H222" s="21">
        <f>H223</f>
        <v>90</v>
      </c>
    </row>
    <row r="223" spans="1:8" ht="36">
      <c r="A223" s="6" t="s">
        <v>810</v>
      </c>
      <c r="B223" s="6">
        <v>12</v>
      </c>
      <c r="C223" s="34" t="s">
        <v>14</v>
      </c>
      <c r="D223" s="23" t="s">
        <v>807</v>
      </c>
      <c r="E223" s="24" t="s">
        <v>808</v>
      </c>
      <c r="F223" s="21">
        <v>90</v>
      </c>
      <c r="G223" s="21">
        <v>90</v>
      </c>
      <c r="H223" s="21">
        <v>90</v>
      </c>
    </row>
    <row r="224" spans="1:8" ht="48">
      <c r="A224" s="6" t="s">
        <v>810</v>
      </c>
      <c r="B224" s="6">
        <v>12</v>
      </c>
      <c r="C224" s="34" t="s">
        <v>16</v>
      </c>
      <c r="D224" s="6"/>
      <c r="E224" s="5" t="s">
        <v>17</v>
      </c>
      <c r="F224" s="21">
        <f>F225</f>
        <v>29.38</v>
      </c>
      <c r="G224" s="21">
        <f>G225</f>
        <v>29.38</v>
      </c>
      <c r="H224" s="21">
        <f>H225</f>
        <v>29.38</v>
      </c>
    </row>
    <row r="225" spans="1:8" ht="36">
      <c r="A225" s="6" t="s">
        <v>810</v>
      </c>
      <c r="B225" s="6">
        <v>12</v>
      </c>
      <c r="C225" s="34" t="s">
        <v>16</v>
      </c>
      <c r="D225" s="23" t="s">
        <v>807</v>
      </c>
      <c r="E225" s="24" t="s">
        <v>808</v>
      </c>
      <c r="F225" s="21">
        <v>29.38</v>
      </c>
      <c r="G225" s="21">
        <v>29.38</v>
      </c>
      <c r="H225" s="21">
        <v>29.38</v>
      </c>
    </row>
    <row r="226" spans="1:8" ht="36">
      <c r="A226" s="6" t="s">
        <v>810</v>
      </c>
      <c r="B226" s="6">
        <v>12</v>
      </c>
      <c r="C226" s="34" t="s">
        <v>18</v>
      </c>
      <c r="D226" s="6"/>
      <c r="E226" s="5" t="s">
        <v>19</v>
      </c>
      <c r="F226" s="21">
        <f>F227</f>
        <v>96.2</v>
      </c>
      <c r="G226" s="21">
        <f>G227</f>
        <v>96.2</v>
      </c>
      <c r="H226" s="21">
        <f>H227</f>
        <v>96.2</v>
      </c>
    </row>
    <row r="227" spans="1:8" ht="36">
      <c r="A227" s="6" t="s">
        <v>810</v>
      </c>
      <c r="B227" s="6">
        <v>12</v>
      </c>
      <c r="C227" s="34" t="s">
        <v>18</v>
      </c>
      <c r="D227" s="23" t="s">
        <v>807</v>
      </c>
      <c r="E227" s="24" t="s">
        <v>808</v>
      </c>
      <c r="F227" s="21">
        <v>96.2</v>
      </c>
      <c r="G227" s="21">
        <v>96.2</v>
      </c>
      <c r="H227" s="21">
        <v>96.2</v>
      </c>
    </row>
    <row r="228" spans="1:8" ht="48">
      <c r="A228" s="6" t="s">
        <v>810</v>
      </c>
      <c r="B228" s="6">
        <v>12</v>
      </c>
      <c r="C228" s="34" t="s">
        <v>20</v>
      </c>
      <c r="D228" s="6"/>
      <c r="E228" s="5" t="s">
        <v>21</v>
      </c>
      <c r="F228" s="21">
        <f>F229</f>
        <v>28.25</v>
      </c>
      <c r="G228" s="21">
        <f>G229</f>
        <v>28.25</v>
      </c>
      <c r="H228" s="21">
        <f>H229</f>
        <v>28.25</v>
      </c>
    </row>
    <row r="229" spans="1:8" ht="24">
      <c r="A229" s="6" t="s">
        <v>810</v>
      </c>
      <c r="B229" s="6">
        <v>12</v>
      </c>
      <c r="C229" s="34" t="s">
        <v>20</v>
      </c>
      <c r="D229" s="23">
        <v>300</v>
      </c>
      <c r="E229" s="24" t="s">
        <v>809</v>
      </c>
      <c r="F229" s="21">
        <v>28.25</v>
      </c>
      <c r="G229" s="21">
        <v>28.25</v>
      </c>
      <c r="H229" s="21">
        <v>28.25</v>
      </c>
    </row>
    <row r="230" spans="1:8" ht="36">
      <c r="A230" s="6" t="s">
        <v>810</v>
      </c>
      <c r="B230" s="6">
        <v>12</v>
      </c>
      <c r="C230" s="34" t="s">
        <v>22</v>
      </c>
      <c r="D230" s="6"/>
      <c r="E230" s="5" t="s">
        <v>23</v>
      </c>
      <c r="F230" s="21">
        <f>F231</f>
        <v>99.930999999999997</v>
      </c>
      <c r="G230" s="21">
        <f>G231</f>
        <v>100</v>
      </c>
      <c r="H230" s="21">
        <f>H231</f>
        <v>100</v>
      </c>
    </row>
    <row r="231" spans="1:8" ht="36">
      <c r="A231" s="6" t="s">
        <v>810</v>
      </c>
      <c r="B231" s="6">
        <v>12</v>
      </c>
      <c r="C231" s="34" t="s">
        <v>22</v>
      </c>
      <c r="D231" s="23" t="s">
        <v>807</v>
      </c>
      <c r="E231" s="24" t="s">
        <v>808</v>
      </c>
      <c r="F231" s="21">
        <v>99.930999999999997</v>
      </c>
      <c r="G231" s="21">
        <v>100</v>
      </c>
      <c r="H231" s="21">
        <v>100</v>
      </c>
    </row>
    <row r="232" spans="1:8" ht="24">
      <c r="A232" s="6" t="s">
        <v>810</v>
      </c>
      <c r="B232" s="6">
        <v>12</v>
      </c>
      <c r="C232" s="34" t="s">
        <v>687</v>
      </c>
      <c r="D232" s="6"/>
      <c r="E232" s="5" t="s">
        <v>688</v>
      </c>
      <c r="F232" s="21">
        <f>F233</f>
        <v>291.64</v>
      </c>
      <c r="G232" s="21">
        <f>G233</f>
        <v>0</v>
      </c>
      <c r="H232" s="21">
        <f>H233</f>
        <v>0</v>
      </c>
    </row>
    <row r="233" spans="1:8" ht="36">
      <c r="A233" s="6" t="s">
        <v>810</v>
      </c>
      <c r="B233" s="6">
        <v>12</v>
      </c>
      <c r="C233" s="34" t="s">
        <v>687</v>
      </c>
      <c r="D233" s="23" t="s">
        <v>807</v>
      </c>
      <c r="E233" s="24" t="s">
        <v>808</v>
      </c>
      <c r="F233" s="21">
        <v>291.64</v>
      </c>
      <c r="G233" s="21">
        <v>0</v>
      </c>
      <c r="H233" s="21">
        <v>0</v>
      </c>
    </row>
    <row r="234" spans="1:8" ht="48">
      <c r="A234" s="6" t="s">
        <v>810</v>
      </c>
      <c r="B234" s="6">
        <v>12</v>
      </c>
      <c r="C234" s="34" t="s">
        <v>24</v>
      </c>
      <c r="D234" s="6"/>
      <c r="E234" s="5" t="s">
        <v>25</v>
      </c>
      <c r="F234" s="21">
        <f>F235+F237+F240</f>
        <v>244.208</v>
      </c>
      <c r="G234" s="21">
        <f>G235+G237+G240</f>
        <v>244.13900000000001</v>
      </c>
      <c r="H234" s="21">
        <f>H235+H237+H240</f>
        <v>244.13900000000001</v>
      </c>
    </row>
    <row r="235" spans="1:8" ht="24">
      <c r="A235" s="6" t="s">
        <v>810</v>
      </c>
      <c r="B235" s="6">
        <v>12</v>
      </c>
      <c r="C235" s="34" t="s">
        <v>26</v>
      </c>
      <c r="D235" s="6"/>
      <c r="E235" s="5" t="s">
        <v>27</v>
      </c>
      <c r="F235" s="21">
        <f>F236</f>
        <v>1.208</v>
      </c>
      <c r="G235" s="21">
        <f>G236</f>
        <v>1.139</v>
      </c>
      <c r="H235" s="21">
        <f>H236</f>
        <v>1.139</v>
      </c>
    </row>
    <row r="236" spans="1:8" ht="36">
      <c r="A236" s="6" t="s">
        <v>810</v>
      </c>
      <c r="B236" s="6">
        <v>12</v>
      </c>
      <c r="C236" s="34" t="s">
        <v>26</v>
      </c>
      <c r="D236" s="23" t="s">
        <v>807</v>
      </c>
      <c r="E236" s="24" t="s">
        <v>808</v>
      </c>
      <c r="F236" s="21">
        <v>1.208</v>
      </c>
      <c r="G236" s="21">
        <v>1.139</v>
      </c>
      <c r="H236" s="21">
        <v>1.139</v>
      </c>
    </row>
    <row r="237" spans="1:8" ht="96">
      <c r="A237" s="6" t="s">
        <v>810</v>
      </c>
      <c r="B237" s="6">
        <v>12</v>
      </c>
      <c r="C237" s="34" t="s">
        <v>28</v>
      </c>
      <c r="D237" s="6"/>
      <c r="E237" s="5" t="s">
        <v>29</v>
      </c>
      <c r="F237" s="21">
        <f>F238</f>
        <v>20</v>
      </c>
      <c r="G237" s="21">
        <f>G238</f>
        <v>20</v>
      </c>
      <c r="H237" s="21">
        <f>H238</f>
        <v>20</v>
      </c>
    </row>
    <row r="238" spans="1:8" ht="36">
      <c r="A238" s="6" t="s">
        <v>810</v>
      </c>
      <c r="B238" s="6">
        <v>12</v>
      </c>
      <c r="C238" s="34" t="s">
        <v>28</v>
      </c>
      <c r="D238" s="23" t="s">
        <v>807</v>
      </c>
      <c r="E238" s="24" t="s">
        <v>808</v>
      </c>
      <c r="F238" s="21">
        <v>20</v>
      </c>
      <c r="G238" s="21">
        <v>20</v>
      </c>
      <c r="H238" s="21">
        <v>20</v>
      </c>
    </row>
    <row r="239" spans="1:8" ht="24">
      <c r="A239" s="6" t="s">
        <v>810</v>
      </c>
      <c r="B239" s="6">
        <v>12</v>
      </c>
      <c r="C239" s="34" t="s">
        <v>30</v>
      </c>
      <c r="D239" s="6"/>
      <c r="E239" s="5" t="s">
        <v>31</v>
      </c>
      <c r="F239" s="21">
        <f>F240</f>
        <v>223</v>
      </c>
      <c r="G239" s="21">
        <f>G240</f>
        <v>223</v>
      </c>
      <c r="H239" s="21">
        <f>H240</f>
        <v>223</v>
      </c>
    </row>
    <row r="240" spans="1:8" ht="36">
      <c r="A240" s="6" t="s">
        <v>810</v>
      </c>
      <c r="B240" s="6">
        <v>12</v>
      </c>
      <c r="C240" s="34" t="s">
        <v>30</v>
      </c>
      <c r="D240" s="23" t="s">
        <v>807</v>
      </c>
      <c r="E240" s="24" t="s">
        <v>808</v>
      </c>
      <c r="F240" s="21">
        <v>223</v>
      </c>
      <c r="G240" s="21">
        <v>223</v>
      </c>
      <c r="H240" s="21">
        <v>223</v>
      </c>
    </row>
    <row r="241" spans="1:8" ht="60">
      <c r="A241" s="18" t="s">
        <v>810</v>
      </c>
      <c r="B241" s="18" t="s">
        <v>770</v>
      </c>
      <c r="C241" s="15" t="s">
        <v>848</v>
      </c>
      <c r="D241" s="18"/>
      <c r="E241" s="19" t="s">
        <v>849</v>
      </c>
      <c r="F241" s="20">
        <f t="shared" ref="F241:H242" si="21">F242</f>
        <v>1430</v>
      </c>
      <c r="G241" s="20">
        <f t="shared" si="21"/>
        <v>2050</v>
      </c>
      <c r="H241" s="20">
        <f t="shared" si="21"/>
        <v>2050</v>
      </c>
    </row>
    <row r="242" spans="1:8" ht="48">
      <c r="A242" s="6" t="s">
        <v>810</v>
      </c>
      <c r="B242" s="6" t="s">
        <v>770</v>
      </c>
      <c r="C242" s="7" t="s">
        <v>32</v>
      </c>
      <c r="D242" s="6"/>
      <c r="E242" s="5" t="s">
        <v>33</v>
      </c>
      <c r="F242" s="21">
        <f>F243</f>
        <v>1430</v>
      </c>
      <c r="G242" s="21">
        <f t="shared" si="21"/>
        <v>2050</v>
      </c>
      <c r="H242" s="21">
        <f t="shared" si="21"/>
        <v>2050</v>
      </c>
    </row>
    <row r="243" spans="1:8" ht="48">
      <c r="A243" s="6" t="s">
        <v>810</v>
      </c>
      <c r="B243" s="6" t="s">
        <v>770</v>
      </c>
      <c r="C243" s="7" t="s">
        <v>34</v>
      </c>
      <c r="D243" s="6"/>
      <c r="E243" s="5" t="s">
        <v>35</v>
      </c>
      <c r="F243" s="21">
        <f>F244+F246</f>
        <v>1430</v>
      </c>
      <c r="G243" s="21">
        <f>G244+G246</f>
        <v>2050</v>
      </c>
      <c r="H243" s="21">
        <f>H244+H246</f>
        <v>2050</v>
      </c>
    </row>
    <row r="244" spans="1:8" ht="48">
      <c r="A244" s="6" t="s">
        <v>810</v>
      </c>
      <c r="B244" s="6" t="s">
        <v>770</v>
      </c>
      <c r="C244" s="7" t="s">
        <v>534</v>
      </c>
      <c r="D244" s="6"/>
      <c r="E244" s="5" t="s">
        <v>535</v>
      </c>
      <c r="F244" s="21">
        <f>F245</f>
        <v>610</v>
      </c>
      <c r="G244" s="21">
        <f>G245</f>
        <v>610</v>
      </c>
      <c r="H244" s="21">
        <f>H245</f>
        <v>610</v>
      </c>
    </row>
    <row r="245" spans="1:8" ht="36">
      <c r="A245" s="6" t="s">
        <v>810</v>
      </c>
      <c r="B245" s="6" t="s">
        <v>770</v>
      </c>
      <c r="C245" s="7" t="s">
        <v>534</v>
      </c>
      <c r="D245" s="23" t="s">
        <v>807</v>
      </c>
      <c r="E245" s="24" t="s">
        <v>808</v>
      </c>
      <c r="F245" s="21">
        <v>610</v>
      </c>
      <c r="G245" s="21">
        <v>610</v>
      </c>
      <c r="H245" s="21">
        <v>610</v>
      </c>
    </row>
    <row r="246" spans="1:8" ht="36">
      <c r="A246" s="6" t="s">
        <v>810</v>
      </c>
      <c r="B246" s="6" t="s">
        <v>770</v>
      </c>
      <c r="C246" s="7" t="s">
        <v>536</v>
      </c>
      <c r="D246" s="6"/>
      <c r="E246" s="5" t="s">
        <v>537</v>
      </c>
      <c r="F246" s="21">
        <f>F247</f>
        <v>820</v>
      </c>
      <c r="G246" s="21">
        <f>G247</f>
        <v>1440</v>
      </c>
      <c r="H246" s="21">
        <f>H247</f>
        <v>1440</v>
      </c>
    </row>
    <row r="247" spans="1:8" ht="36">
      <c r="A247" s="6" t="s">
        <v>810</v>
      </c>
      <c r="B247" s="6" t="s">
        <v>770</v>
      </c>
      <c r="C247" s="7" t="s">
        <v>536</v>
      </c>
      <c r="D247" s="23" t="s">
        <v>807</v>
      </c>
      <c r="E247" s="24" t="s">
        <v>808</v>
      </c>
      <c r="F247" s="21">
        <v>820</v>
      </c>
      <c r="G247" s="21">
        <v>1440</v>
      </c>
      <c r="H247" s="21">
        <v>1440</v>
      </c>
    </row>
    <row r="248" spans="1:8" ht="24">
      <c r="A248" s="44" t="s">
        <v>816</v>
      </c>
      <c r="B248" s="44" t="s">
        <v>787</v>
      </c>
      <c r="C248" s="50"/>
      <c r="D248" s="10"/>
      <c r="E248" s="11" t="s">
        <v>36</v>
      </c>
      <c r="F248" s="12">
        <f>F249+F257+F304+F404</f>
        <v>963216.68500000017</v>
      </c>
      <c r="G248" s="12">
        <f>G249+G257+G304+G404</f>
        <v>536027.87800000003</v>
      </c>
      <c r="H248" s="12">
        <f>H249+H257+H304+H404</f>
        <v>505223.61600000004</v>
      </c>
    </row>
    <row r="249" spans="1:8">
      <c r="A249" s="14" t="s">
        <v>816</v>
      </c>
      <c r="B249" s="14" t="s">
        <v>786</v>
      </c>
      <c r="C249" s="51"/>
      <c r="D249" s="14"/>
      <c r="E249" s="16" t="s">
        <v>37</v>
      </c>
      <c r="F249" s="17">
        <f>F250</f>
        <v>20143.758000000002</v>
      </c>
      <c r="G249" s="17">
        <f>G250</f>
        <v>10202.916999999999</v>
      </c>
      <c r="H249" s="17">
        <f>H250</f>
        <v>10202.916999999999</v>
      </c>
    </row>
    <row r="250" spans="1:8" ht="60">
      <c r="A250" s="15" t="s">
        <v>816</v>
      </c>
      <c r="B250" s="15" t="s">
        <v>786</v>
      </c>
      <c r="C250" s="38" t="s">
        <v>38</v>
      </c>
      <c r="D250" s="18"/>
      <c r="E250" s="19" t="s">
        <v>39</v>
      </c>
      <c r="F250" s="20">
        <f t="shared" ref="F250:H251" si="22">F251</f>
        <v>20143.758000000002</v>
      </c>
      <c r="G250" s="20">
        <f t="shared" si="22"/>
        <v>10202.916999999999</v>
      </c>
      <c r="H250" s="20">
        <f t="shared" si="22"/>
        <v>10202.916999999999</v>
      </c>
    </row>
    <row r="251" spans="1:8" ht="60">
      <c r="A251" s="7" t="s">
        <v>816</v>
      </c>
      <c r="B251" s="7" t="s">
        <v>786</v>
      </c>
      <c r="C251" s="34" t="s">
        <v>40</v>
      </c>
      <c r="D251" s="6"/>
      <c r="E251" s="5" t="s">
        <v>41</v>
      </c>
      <c r="F251" s="21">
        <f>F252</f>
        <v>20143.758000000002</v>
      </c>
      <c r="G251" s="21">
        <f t="shared" si="22"/>
        <v>10202.916999999999</v>
      </c>
      <c r="H251" s="21">
        <f t="shared" si="22"/>
        <v>10202.916999999999</v>
      </c>
    </row>
    <row r="252" spans="1:8" ht="48">
      <c r="A252" s="7" t="s">
        <v>816</v>
      </c>
      <c r="B252" s="7" t="s">
        <v>786</v>
      </c>
      <c r="C252" s="34" t="s">
        <v>42</v>
      </c>
      <c r="D252" s="6"/>
      <c r="E252" s="5" t="s">
        <v>43</v>
      </c>
      <c r="F252" s="21">
        <f>F253+F255</f>
        <v>20143.758000000002</v>
      </c>
      <c r="G252" s="21">
        <f>G253+G255</f>
        <v>10202.916999999999</v>
      </c>
      <c r="H252" s="21">
        <f>H253+H255</f>
        <v>10202.916999999999</v>
      </c>
    </row>
    <row r="253" spans="1:8" ht="60">
      <c r="A253" s="7" t="s">
        <v>816</v>
      </c>
      <c r="B253" s="7" t="s">
        <v>786</v>
      </c>
      <c r="C253" s="34" t="s">
        <v>44</v>
      </c>
      <c r="D253" s="6"/>
      <c r="E253" s="5" t="s">
        <v>45</v>
      </c>
      <c r="F253" s="21">
        <f>F254</f>
        <v>8065.9840000000004</v>
      </c>
      <c r="G253" s="21">
        <f>G254</f>
        <v>4173.78</v>
      </c>
      <c r="H253" s="21">
        <f>H254</f>
        <v>4173.78</v>
      </c>
    </row>
    <row r="254" spans="1:8" ht="36">
      <c r="A254" s="7" t="s">
        <v>816</v>
      </c>
      <c r="B254" s="7" t="s">
        <v>786</v>
      </c>
      <c r="C254" s="34" t="s">
        <v>44</v>
      </c>
      <c r="D254" s="23" t="s">
        <v>807</v>
      </c>
      <c r="E254" s="24" t="s">
        <v>808</v>
      </c>
      <c r="F254" s="21">
        <v>8065.9840000000004</v>
      </c>
      <c r="G254" s="21">
        <v>4173.78</v>
      </c>
      <c r="H254" s="21">
        <v>4173.78</v>
      </c>
    </row>
    <row r="255" spans="1:8" ht="48">
      <c r="A255" s="7" t="s">
        <v>816</v>
      </c>
      <c r="B255" s="7" t="s">
        <v>786</v>
      </c>
      <c r="C255" s="34" t="s">
        <v>46</v>
      </c>
      <c r="D255" s="7"/>
      <c r="E255" s="5" t="s">
        <v>47</v>
      </c>
      <c r="F255" s="21">
        <f>F256</f>
        <v>12077.773999999999</v>
      </c>
      <c r="G255" s="21">
        <f>G256</f>
        <v>6029.1369999999997</v>
      </c>
      <c r="H255" s="21">
        <f>H256</f>
        <v>6029.1369999999997</v>
      </c>
    </row>
    <row r="256" spans="1:8" ht="36">
      <c r="A256" s="7" t="s">
        <v>816</v>
      </c>
      <c r="B256" s="7" t="s">
        <v>786</v>
      </c>
      <c r="C256" s="34" t="s">
        <v>46</v>
      </c>
      <c r="D256" s="23" t="s">
        <v>807</v>
      </c>
      <c r="E256" s="24" t="s">
        <v>808</v>
      </c>
      <c r="F256" s="21">
        <v>12077.773999999999</v>
      </c>
      <c r="G256" s="21">
        <v>6029.1369999999997</v>
      </c>
      <c r="H256" s="21">
        <v>6029.1369999999997</v>
      </c>
    </row>
    <row r="257" spans="1:8">
      <c r="A257" s="14" t="s">
        <v>816</v>
      </c>
      <c r="B257" s="14" t="s">
        <v>789</v>
      </c>
      <c r="C257" s="51"/>
      <c r="D257" s="27"/>
      <c r="E257" s="16" t="s">
        <v>48</v>
      </c>
      <c r="F257" s="17">
        <f>F258</f>
        <v>526934.02100000007</v>
      </c>
      <c r="G257" s="17">
        <f t="shared" ref="F257:H258" si="23">G258</f>
        <v>205423.44399999999</v>
      </c>
      <c r="H257" s="17">
        <f t="shared" si="23"/>
        <v>192601.41399999999</v>
      </c>
    </row>
    <row r="258" spans="1:8" ht="60">
      <c r="A258" s="15" t="s">
        <v>816</v>
      </c>
      <c r="B258" s="15" t="s">
        <v>789</v>
      </c>
      <c r="C258" s="38" t="s">
        <v>38</v>
      </c>
      <c r="D258" s="18"/>
      <c r="E258" s="19" t="s">
        <v>39</v>
      </c>
      <c r="F258" s="20">
        <f t="shared" si="23"/>
        <v>526934.02100000007</v>
      </c>
      <c r="G258" s="20">
        <f t="shared" si="23"/>
        <v>205423.44399999999</v>
      </c>
      <c r="H258" s="20">
        <f t="shared" si="23"/>
        <v>192601.41399999999</v>
      </c>
    </row>
    <row r="259" spans="1:8" ht="60">
      <c r="A259" s="7" t="s">
        <v>816</v>
      </c>
      <c r="B259" s="7" t="s">
        <v>789</v>
      </c>
      <c r="C259" s="34" t="s">
        <v>40</v>
      </c>
      <c r="D259" s="6"/>
      <c r="E259" s="5" t="s">
        <v>41</v>
      </c>
      <c r="F259" s="21">
        <f>F260+F267</f>
        <v>526934.02100000007</v>
      </c>
      <c r="G259" s="21">
        <f>G260+G267</f>
        <v>205423.44399999999</v>
      </c>
      <c r="H259" s="21">
        <f>H260+H267</f>
        <v>192601.41399999999</v>
      </c>
    </row>
    <row r="260" spans="1:8" ht="48">
      <c r="A260" s="7" t="s">
        <v>816</v>
      </c>
      <c r="B260" s="7" t="s">
        <v>789</v>
      </c>
      <c r="C260" s="34" t="s">
        <v>49</v>
      </c>
      <c r="D260" s="6"/>
      <c r="E260" s="5" t="s">
        <v>50</v>
      </c>
      <c r="F260" s="21">
        <f>F261+F263+F265</f>
        <v>91539.883000000002</v>
      </c>
      <c r="G260" s="21">
        <f>G261+G263+G265</f>
        <v>1899.057</v>
      </c>
      <c r="H260" s="21">
        <f>H261+H263+H265</f>
        <v>1899.057</v>
      </c>
    </row>
    <row r="261" spans="1:8" ht="48">
      <c r="A261" s="7" t="s">
        <v>816</v>
      </c>
      <c r="B261" s="7" t="s">
        <v>789</v>
      </c>
      <c r="C261" s="28" t="s">
        <v>51</v>
      </c>
      <c r="D261" s="6"/>
      <c r="E261" s="5" t="s">
        <v>52</v>
      </c>
      <c r="F261" s="21">
        <f>F262</f>
        <v>3810.66</v>
      </c>
      <c r="G261" s="21">
        <f>G262</f>
        <v>1899.057</v>
      </c>
      <c r="H261" s="21">
        <f>H262</f>
        <v>1899.057</v>
      </c>
    </row>
    <row r="262" spans="1:8" ht="36">
      <c r="A262" s="7" t="s">
        <v>816</v>
      </c>
      <c r="B262" s="7" t="s">
        <v>789</v>
      </c>
      <c r="C262" s="28" t="s">
        <v>51</v>
      </c>
      <c r="D262" s="23" t="s">
        <v>807</v>
      </c>
      <c r="E262" s="24" t="s">
        <v>808</v>
      </c>
      <c r="F262" s="21">
        <v>3810.66</v>
      </c>
      <c r="G262" s="21">
        <v>1899.057</v>
      </c>
      <c r="H262" s="21">
        <v>1899.057</v>
      </c>
    </row>
    <row r="263" spans="1:8" ht="36">
      <c r="A263" s="7" t="s">
        <v>816</v>
      </c>
      <c r="B263" s="7" t="s">
        <v>789</v>
      </c>
      <c r="C263" s="7" t="s">
        <v>54</v>
      </c>
      <c r="D263" s="7"/>
      <c r="E263" s="5" t="s">
        <v>55</v>
      </c>
      <c r="F263" s="21">
        <f>F264</f>
        <v>8772.9230000000007</v>
      </c>
      <c r="G263" s="21">
        <f>G264</f>
        <v>0</v>
      </c>
      <c r="H263" s="21">
        <f>H264</f>
        <v>0</v>
      </c>
    </row>
    <row r="264" spans="1:8" ht="36">
      <c r="A264" s="7" t="s">
        <v>816</v>
      </c>
      <c r="B264" s="7" t="s">
        <v>789</v>
      </c>
      <c r="C264" s="7" t="s">
        <v>54</v>
      </c>
      <c r="D264" s="6">
        <v>400</v>
      </c>
      <c r="E264" s="5" t="s">
        <v>53</v>
      </c>
      <c r="F264" s="21">
        <v>8772.9230000000007</v>
      </c>
      <c r="G264" s="21">
        <v>0</v>
      </c>
      <c r="H264" s="21">
        <v>0</v>
      </c>
    </row>
    <row r="265" spans="1:8" ht="36">
      <c r="A265" s="7" t="s">
        <v>816</v>
      </c>
      <c r="B265" s="7" t="s">
        <v>789</v>
      </c>
      <c r="C265" s="7" t="s">
        <v>56</v>
      </c>
      <c r="D265" s="6"/>
      <c r="E265" s="5" t="s">
        <v>57</v>
      </c>
      <c r="F265" s="21">
        <f>F266</f>
        <v>78956.3</v>
      </c>
      <c r="G265" s="21">
        <f>G266</f>
        <v>0</v>
      </c>
      <c r="H265" s="21">
        <v>0</v>
      </c>
    </row>
    <row r="266" spans="1:8" ht="36">
      <c r="A266" s="7" t="s">
        <v>816</v>
      </c>
      <c r="B266" s="7" t="s">
        <v>789</v>
      </c>
      <c r="C266" s="7" t="s">
        <v>56</v>
      </c>
      <c r="D266" s="6">
        <v>400</v>
      </c>
      <c r="E266" s="5" t="s">
        <v>53</v>
      </c>
      <c r="F266" s="21">
        <v>78956.3</v>
      </c>
      <c r="G266" s="21">
        <v>0</v>
      </c>
      <c r="H266" s="21">
        <v>0</v>
      </c>
    </row>
    <row r="267" spans="1:8" ht="40.15" customHeight="1">
      <c r="A267" s="7" t="s">
        <v>816</v>
      </c>
      <c r="B267" s="7" t="s">
        <v>789</v>
      </c>
      <c r="C267" s="34" t="s">
        <v>58</v>
      </c>
      <c r="D267" s="6"/>
      <c r="E267" s="5" t="s">
        <v>59</v>
      </c>
      <c r="F267" s="52">
        <f>F268+F270+F272+F275+F280+F282+F284+F286+F290+F292+F300+F294+F296+F298+F277+F288+F302</f>
        <v>435394.13800000004</v>
      </c>
      <c r="G267" s="52">
        <f>G268+G270+G272+G275+G280+G282+G284+G286+G290+G292+G300+G294+G296+G298+G277+G288+G302</f>
        <v>203524.38699999999</v>
      </c>
      <c r="H267" s="52">
        <f>H268+H270+H272+H275+H280+H282+H284+H286+H290+H292+H300+H294+H296+H298+H277+H288+H302</f>
        <v>190702.35699999999</v>
      </c>
    </row>
    <row r="268" spans="1:8" ht="84">
      <c r="A268" s="7" t="s">
        <v>816</v>
      </c>
      <c r="B268" s="7" t="s">
        <v>789</v>
      </c>
      <c r="C268" s="40" t="s">
        <v>60</v>
      </c>
      <c r="D268" s="6"/>
      <c r="E268" s="5" t="s">
        <v>61</v>
      </c>
      <c r="F268" s="52">
        <f>F269</f>
        <v>33819.146999999997</v>
      </c>
      <c r="G268" s="52">
        <f>G269</f>
        <v>22719.232</v>
      </c>
      <c r="H268" s="52">
        <f>H269</f>
        <v>22719.232</v>
      </c>
    </row>
    <row r="269" spans="1:8">
      <c r="A269" s="7" t="s">
        <v>816</v>
      </c>
      <c r="B269" s="7" t="s">
        <v>789</v>
      </c>
      <c r="C269" s="40" t="s">
        <v>60</v>
      </c>
      <c r="D269" s="6" t="s">
        <v>838</v>
      </c>
      <c r="E269" s="5" t="s">
        <v>831</v>
      </c>
      <c r="F269" s="52">
        <v>33819.146999999997</v>
      </c>
      <c r="G269" s="21">
        <v>22719.232</v>
      </c>
      <c r="H269" s="21">
        <v>22719.232</v>
      </c>
    </row>
    <row r="270" spans="1:8" ht="60">
      <c r="A270" s="7" t="s">
        <v>816</v>
      </c>
      <c r="B270" s="7" t="s">
        <v>789</v>
      </c>
      <c r="C270" s="34" t="s">
        <v>62</v>
      </c>
      <c r="D270" s="6"/>
      <c r="E270" s="49" t="s">
        <v>63</v>
      </c>
      <c r="F270" s="53">
        <f>F271</f>
        <v>1094.6849999999999</v>
      </c>
      <c r="G270" s="54">
        <f>G271</f>
        <v>0</v>
      </c>
      <c r="H270" s="54">
        <f>H271</f>
        <v>0</v>
      </c>
    </row>
    <row r="271" spans="1:8" ht="36">
      <c r="A271" s="7" t="s">
        <v>816</v>
      </c>
      <c r="B271" s="7" t="s">
        <v>789</v>
      </c>
      <c r="C271" s="34" t="s">
        <v>62</v>
      </c>
      <c r="D271" s="23" t="s">
        <v>807</v>
      </c>
      <c r="E271" s="24" t="s">
        <v>808</v>
      </c>
      <c r="F271" s="53">
        <v>1094.6849999999999</v>
      </c>
      <c r="G271" s="54">
        <v>0</v>
      </c>
      <c r="H271" s="54">
        <v>0</v>
      </c>
    </row>
    <row r="272" spans="1:8" ht="60">
      <c r="A272" s="7" t="s">
        <v>816</v>
      </c>
      <c r="B272" s="7" t="s">
        <v>789</v>
      </c>
      <c r="C272" s="34" t="s">
        <v>64</v>
      </c>
      <c r="D272" s="6"/>
      <c r="E272" s="5" t="s">
        <v>65</v>
      </c>
      <c r="F272" s="53">
        <f>F274+F273</f>
        <v>37452.423999999999</v>
      </c>
      <c r="G272" s="53">
        <f>G274+G273</f>
        <v>13500</v>
      </c>
      <c r="H272" s="53">
        <f>H274+H273</f>
        <v>0</v>
      </c>
    </row>
    <row r="273" spans="1:8" ht="36">
      <c r="A273" s="7" t="s">
        <v>816</v>
      </c>
      <c r="B273" s="7" t="s">
        <v>789</v>
      </c>
      <c r="C273" s="34" t="s">
        <v>64</v>
      </c>
      <c r="D273" s="23" t="s">
        <v>807</v>
      </c>
      <c r="E273" s="24" t="s">
        <v>808</v>
      </c>
      <c r="F273" s="53">
        <v>209.36600000000001</v>
      </c>
      <c r="G273" s="54">
        <v>0</v>
      </c>
      <c r="H273" s="54">
        <v>0</v>
      </c>
    </row>
    <row r="274" spans="1:8" ht="36">
      <c r="A274" s="7" t="s">
        <v>816</v>
      </c>
      <c r="B274" s="7" t="s">
        <v>789</v>
      </c>
      <c r="C274" s="34" t="s">
        <v>64</v>
      </c>
      <c r="D274" s="6">
        <v>400</v>
      </c>
      <c r="E274" s="5" t="s">
        <v>53</v>
      </c>
      <c r="F274" s="53">
        <v>37243.057999999997</v>
      </c>
      <c r="G274" s="53">
        <v>13500</v>
      </c>
      <c r="H274" s="53">
        <v>0</v>
      </c>
    </row>
    <row r="275" spans="1:8" ht="24">
      <c r="A275" s="7" t="s">
        <v>816</v>
      </c>
      <c r="B275" s="7" t="s">
        <v>789</v>
      </c>
      <c r="C275" s="34" t="s">
        <v>66</v>
      </c>
      <c r="D275" s="6"/>
      <c r="E275" s="5" t="s">
        <v>67</v>
      </c>
      <c r="F275" s="53">
        <f>F276</f>
        <v>1483.5060000000001</v>
      </c>
      <c r="G275" s="53">
        <f>G276</f>
        <v>0</v>
      </c>
      <c r="H275" s="53">
        <f>H276</f>
        <v>0</v>
      </c>
    </row>
    <row r="276" spans="1:8" ht="36">
      <c r="A276" s="7" t="s">
        <v>816</v>
      </c>
      <c r="B276" s="7" t="s">
        <v>789</v>
      </c>
      <c r="C276" s="34" t="s">
        <v>66</v>
      </c>
      <c r="D276" s="23" t="s">
        <v>807</v>
      </c>
      <c r="E276" s="24" t="s">
        <v>808</v>
      </c>
      <c r="F276" s="53">
        <v>1483.5060000000001</v>
      </c>
      <c r="G276" s="54">
        <v>0</v>
      </c>
      <c r="H276" s="54">
        <v>0</v>
      </c>
    </row>
    <row r="277" spans="1:8" ht="48">
      <c r="A277" s="7" t="s">
        <v>816</v>
      </c>
      <c r="B277" s="7" t="s">
        <v>789</v>
      </c>
      <c r="C277" s="34" t="s">
        <v>68</v>
      </c>
      <c r="D277" s="6"/>
      <c r="E277" s="5" t="s">
        <v>69</v>
      </c>
      <c r="F277" s="53">
        <f>F279+F278</f>
        <v>50369.056000000004</v>
      </c>
      <c r="G277" s="53">
        <f>G279+G278</f>
        <v>0</v>
      </c>
      <c r="H277" s="53">
        <f>H279+H278</f>
        <v>0</v>
      </c>
    </row>
    <row r="278" spans="1:8" ht="36">
      <c r="A278" s="7" t="s">
        <v>816</v>
      </c>
      <c r="B278" s="7" t="s">
        <v>789</v>
      </c>
      <c r="C278" s="34" t="s">
        <v>68</v>
      </c>
      <c r="D278" s="6">
        <v>400</v>
      </c>
      <c r="E278" s="5" t="s">
        <v>53</v>
      </c>
      <c r="F278" s="53">
        <v>6366.6670000000004</v>
      </c>
      <c r="G278" s="54">
        <v>0</v>
      </c>
      <c r="H278" s="54">
        <v>0</v>
      </c>
    </row>
    <row r="279" spans="1:8" ht="36">
      <c r="A279" s="7" t="s">
        <v>816</v>
      </c>
      <c r="B279" s="7" t="s">
        <v>789</v>
      </c>
      <c r="C279" s="34" t="s">
        <v>68</v>
      </c>
      <c r="D279" s="23" t="s">
        <v>807</v>
      </c>
      <c r="E279" s="24" t="s">
        <v>808</v>
      </c>
      <c r="F279" s="53">
        <v>44002.389000000003</v>
      </c>
      <c r="G279" s="53">
        <v>0</v>
      </c>
      <c r="H279" s="53">
        <v>0</v>
      </c>
    </row>
    <row r="280" spans="1:8" ht="60">
      <c r="A280" s="7" t="s">
        <v>816</v>
      </c>
      <c r="B280" s="7" t="s">
        <v>789</v>
      </c>
      <c r="C280" s="34" t="s">
        <v>70</v>
      </c>
      <c r="D280" s="6"/>
      <c r="E280" s="5" t="s">
        <v>71</v>
      </c>
      <c r="F280" s="53">
        <f>F281</f>
        <v>9738.61</v>
      </c>
      <c r="G280" s="53">
        <f>G281</f>
        <v>0</v>
      </c>
      <c r="H280" s="53">
        <f>H281</f>
        <v>0</v>
      </c>
    </row>
    <row r="281" spans="1:8" ht="36">
      <c r="A281" s="7" t="s">
        <v>816</v>
      </c>
      <c r="B281" s="7" t="s">
        <v>789</v>
      </c>
      <c r="C281" s="34" t="s">
        <v>70</v>
      </c>
      <c r="D281" s="23" t="s">
        <v>807</v>
      </c>
      <c r="E281" s="24" t="s">
        <v>808</v>
      </c>
      <c r="F281" s="53">
        <v>9738.61</v>
      </c>
      <c r="G281" s="54">
        <v>0</v>
      </c>
      <c r="H281" s="54">
        <v>0</v>
      </c>
    </row>
    <row r="282" spans="1:8" ht="24">
      <c r="A282" s="7" t="s">
        <v>816</v>
      </c>
      <c r="B282" s="7" t="s">
        <v>789</v>
      </c>
      <c r="C282" s="34" t="s">
        <v>72</v>
      </c>
      <c r="D282" s="6"/>
      <c r="E282" s="5" t="s">
        <v>915</v>
      </c>
      <c r="F282" s="53">
        <f>F283</f>
        <v>21805</v>
      </c>
      <c r="G282" s="53">
        <f>G283</f>
        <v>11460</v>
      </c>
      <c r="H282" s="53">
        <f>H283</f>
        <v>11460</v>
      </c>
    </row>
    <row r="283" spans="1:8" ht="36">
      <c r="A283" s="7" t="s">
        <v>816</v>
      </c>
      <c r="B283" s="7" t="s">
        <v>789</v>
      </c>
      <c r="C283" s="34" t="s">
        <v>72</v>
      </c>
      <c r="D283" s="23" t="s">
        <v>807</v>
      </c>
      <c r="E283" s="24" t="s">
        <v>808</v>
      </c>
      <c r="F283" s="53">
        <v>21805</v>
      </c>
      <c r="G283" s="54">
        <v>11460</v>
      </c>
      <c r="H283" s="53">
        <v>11460</v>
      </c>
    </row>
    <row r="284" spans="1:8" ht="96">
      <c r="A284" s="7" t="s">
        <v>816</v>
      </c>
      <c r="B284" s="7" t="s">
        <v>789</v>
      </c>
      <c r="C284" s="40" t="s">
        <v>717</v>
      </c>
      <c r="D284" s="6"/>
      <c r="E284" s="55" t="s">
        <v>73</v>
      </c>
      <c r="F284" s="52">
        <f>F285</f>
        <v>64700.849000000002</v>
      </c>
      <c r="G284" s="21">
        <f>G285</f>
        <v>64700.849000000002</v>
      </c>
      <c r="H284" s="21">
        <f>H285</f>
        <v>64700.849000000002</v>
      </c>
    </row>
    <row r="285" spans="1:8">
      <c r="A285" s="7" t="s">
        <v>816</v>
      </c>
      <c r="B285" s="7" t="s">
        <v>789</v>
      </c>
      <c r="C285" s="40" t="s">
        <v>717</v>
      </c>
      <c r="D285" s="6" t="s">
        <v>838</v>
      </c>
      <c r="E285" s="5" t="s">
        <v>831</v>
      </c>
      <c r="F285" s="52">
        <v>64700.849000000002</v>
      </c>
      <c r="G285" s="52">
        <v>64700.849000000002</v>
      </c>
      <c r="H285" s="52">
        <v>64700.849000000002</v>
      </c>
    </row>
    <row r="286" spans="1:8" ht="72">
      <c r="A286" s="7" t="s">
        <v>816</v>
      </c>
      <c r="B286" s="7" t="s">
        <v>789</v>
      </c>
      <c r="C286" s="40" t="s">
        <v>718</v>
      </c>
      <c r="D286" s="6"/>
      <c r="E286" s="5" t="s">
        <v>74</v>
      </c>
      <c r="F286" s="52">
        <f>F287</f>
        <v>119492</v>
      </c>
      <c r="G286" s="52">
        <f>G287</f>
        <v>47089.627</v>
      </c>
      <c r="H286" s="52">
        <f>H287</f>
        <v>47089.627</v>
      </c>
    </row>
    <row r="287" spans="1:8">
      <c r="A287" s="7" t="s">
        <v>816</v>
      </c>
      <c r="B287" s="7" t="s">
        <v>789</v>
      </c>
      <c r="C287" s="40" t="s">
        <v>718</v>
      </c>
      <c r="D287" s="6" t="s">
        <v>838</v>
      </c>
      <c r="E287" s="5" t="s">
        <v>831</v>
      </c>
      <c r="F287" s="52">
        <v>119492</v>
      </c>
      <c r="G287" s="21">
        <v>47089.627</v>
      </c>
      <c r="H287" s="21">
        <v>47089.627</v>
      </c>
    </row>
    <row r="288" spans="1:8" ht="72">
      <c r="A288" s="7" t="s">
        <v>816</v>
      </c>
      <c r="B288" s="7" t="s">
        <v>789</v>
      </c>
      <c r="C288" s="40" t="s">
        <v>719</v>
      </c>
      <c r="D288" s="6"/>
      <c r="E288" s="5" t="s">
        <v>75</v>
      </c>
      <c r="F288" s="52">
        <f>F289</f>
        <v>19247.383000000002</v>
      </c>
      <c r="G288" s="52">
        <f>G289</f>
        <v>19940.289000000001</v>
      </c>
      <c r="H288" s="52">
        <f>H289</f>
        <v>20618.258999999998</v>
      </c>
    </row>
    <row r="289" spans="1:8">
      <c r="A289" s="7" t="s">
        <v>816</v>
      </c>
      <c r="B289" s="7" t="s">
        <v>789</v>
      </c>
      <c r="C289" s="40" t="s">
        <v>719</v>
      </c>
      <c r="D289" s="6" t="s">
        <v>838</v>
      </c>
      <c r="E289" s="5" t="s">
        <v>831</v>
      </c>
      <c r="F289" s="52">
        <v>19247.383000000002</v>
      </c>
      <c r="G289" s="21">
        <v>19940.289000000001</v>
      </c>
      <c r="H289" s="21">
        <v>20618.258999999998</v>
      </c>
    </row>
    <row r="290" spans="1:8" ht="60">
      <c r="A290" s="7" t="s">
        <v>816</v>
      </c>
      <c r="B290" s="7" t="s">
        <v>789</v>
      </c>
      <c r="C290" s="40" t="s">
        <v>205</v>
      </c>
      <c r="D290" s="6"/>
      <c r="E290" s="5" t="s">
        <v>331</v>
      </c>
      <c r="F290" s="52">
        <f>F291</f>
        <v>7764.3180000000002</v>
      </c>
      <c r="G290" s="52">
        <f>G291</f>
        <v>0</v>
      </c>
      <c r="H290" s="52">
        <f>H291</f>
        <v>0</v>
      </c>
    </row>
    <row r="291" spans="1:8">
      <c r="A291" s="7" t="s">
        <v>816</v>
      </c>
      <c r="B291" s="7" t="s">
        <v>789</v>
      </c>
      <c r="C291" s="40" t="s">
        <v>205</v>
      </c>
      <c r="D291" s="6" t="s">
        <v>838</v>
      </c>
      <c r="E291" s="5" t="s">
        <v>831</v>
      </c>
      <c r="F291" s="52">
        <v>7764.3180000000002</v>
      </c>
      <c r="G291" s="21">
        <v>0</v>
      </c>
      <c r="H291" s="21">
        <v>0</v>
      </c>
    </row>
    <row r="292" spans="1:8" ht="96">
      <c r="A292" s="7" t="s">
        <v>816</v>
      </c>
      <c r="B292" s="7" t="s">
        <v>789</v>
      </c>
      <c r="C292" s="40" t="s">
        <v>740</v>
      </c>
      <c r="D292" s="6"/>
      <c r="E292" s="5" t="s">
        <v>671</v>
      </c>
      <c r="F292" s="52">
        <f>F293</f>
        <v>31688.35</v>
      </c>
      <c r="G292" s="52">
        <f>G293</f>
        <v>2754.96</v>
      </c>
      <c r="H292" s="52">
        <f>H293</f>
        <v>2754.96</v>
      </c>
    </row>
    <row r="293" spans="1:8">
      <c r="A293" s="7" t="s">
        <v>816</v>
      </c>
      <c r="B293" s="7" t="s">
        <v>789</v>
      </c>
      <c r="C293" s="40" t="s">
        <v>740</v>
      </c>
      <c r="D293" s="6" t="s">
        <v>838</v>
      </c>
      <c r="E293" s="5" t="s">
        <v>831</v>
      </c>
      <c r="F293" s="52">
        <v>31688.35</v>
      </c>
      <c r="G293" s="52">
        <v>2754.96</v>
      </c>
      <c r="H293" s="52">
        <v>2754.96</v>
      </c>
    </row>
    <row r="294" spans="1:8" ht="36">
      <c r="A294" s="7" t="s">
        <v>816</v>
      </c>
      <c r="B294" s="7" t="s">
        <v>789</v>
      </c>
      <c r="C294" s="34" t="s">
        <v>702</v>
      </c>
      <c r="D294" s="6"/>
      <c r="E294" s="5" t="s">
        <v>732</v>
      </c>
      <c r="F294" s="53">
        <f>F295</f>
        <v>11949</v>
      </c>
      <c r="G294" s="53">
        <f>G295</f>
        <v>0</v>
      </c>
      <c r="H294" s="53">
        <f>H295</f>
        <v>0</v>
      </c>
    </row>
    <row r="295" spans="1:8" ht="36">
      <c r="A295" s="7" t="s">
        <v>816</v>
      </c>
      <c r="B295" s="7" t="s">
        <v>789</v>
      </c>
      <c r="C295" s="34" t="s">
        <v>702</v>
      </c>
      <c r="D295" s="23" t="s">
        <v>807</v>
      </c>
      <c r="E295" s="24" t="s">
        <v>808</v>
      </c>
      <c r="F295" s="53">
        <v>11949</v>
      </c>
      <c r="G295" s="54">
        <v>0</v>
      </c>
      <c r="H295" s="54">
        <v>0</v>
      </c>
    </row>
    <row r="296" spans="1:8" ht="60">
      <c r="A296" s="7" t="s">
        <v>816</v>
      </c>
      <c r="B296" s="7" t="s">
        <v>789</v>
      </c>
      <c r="C296" s="40" t="s">
        <v>749</v>
      </c>
      <c r="D296" s="6"/>
      <c r="E296" s="5" t="s">
        <v>748</v>
      </c>
      <c r="F296" s="52">
        <f>F297</f>
        <v>21359.43</v>
      </c>
      <c r="G296" s="52">
        <f>G297</f>
        <v>21359.43</v>
      </c>
      <c r="H296" s="52">
        <f>H297</f>
        <v>21359.43</v>
      </c>
    </row>
    <row r="297" spans="1:8">
      <c r="A297" s="7" t="s">
        <v>816</v>
      </c>
      <c r="B297" s="7" t="s">
        <v>789</v>
      </c>
      <c r="C297" s="40" t="s">
        <v>749</v>
      </c>
      <c r="D297" s="6" t="s">
        <v>838</v>
      </c>
      <c r="E297" s="5" t="s">
        <v>831</v>
      </c>
      <c r="F297" s="52">
        <v>21359.43</v>
      </c>
      <c r="G297" s="52">
        <v>21359.43</v>
      </c>
      <c r="H297" s="52">
        <v>21359.43</v>
      </c>
    </row>
    <row r="298" spans="1:8" ht="72">
      <c r="A298" s="7" t="s">
        <v>816</v>
      </c>
      <c r="B298" s="7" t="s">
        <v>789</v>
      </c>
      <c r="C298" s="40" t="s">
        <v>300</v>
      </c>
      <c r="D298" s="6"/>
      <c r="E298" s="5" t="s">
        <v>334</v>
      </c>
      <c r="F298" s="52">
        <f>F299</f>
        <v>2620.5230000000001</v>
      </c>
      <c r="G298" s="52">
        <f>G299</f>
        <v>0</v>
      </c>
      <c r="H298" s="52">
        <f>H299</f>
        <v>0</v>
      </c>
    </row>
    <row r="299" spans="1:8">
      <c r="A299" s="7" t="s">
        <v>816</v>
      </c>
      <c r="B299" s="7" t="s">
        <v>789</v>
      </c>
      <c r="C299" s="40" t="s">
        <v>300</v>
      </c>
      <c r="D299" s="6" t="s">
        <v>838</v>
      </c>
      <c r="E299" s="5" t="s">
        <v>831</v>
      </c>
      <c r="F299" s="52">
        <v>2620.5230000000001</v>
      </c>
      <c r="G299" s="52">
        <v>0</v>
      </c>
      <c r="H299" s="52">
        <v>0</v>
      </c>
    </row>
    <row r="300" spans="1:8" ht="84">
      <c r="A300" s="7" t="s">
        <v>816</v>
      </c>
      <c r="B300" s="7" t="s">
        <v>789</v>
      </c>
      <c r="C300" s="40" t="s">
        <v>333</v>
      </c>
      <c r="D300" s="6"/>
      <c r="E300" s="5" t="s">
        <v>332</v>
      </c>
      <c r="F300" s="52">
        <f>F301</f>
        <v>582.077</v>
      </c>
      <c r="G300" s="52">
        <f>G301</f>
        <v>0</v>
      </c>
      <c r="H300" s="52">
        <f>H301</f>
        <v>0</v>
      </c>
    </row>
    <row r="301" spans="1:8">
      <c r="A301" s="7" t="s">
        <v>816</v>
      </c>
      <c r="B301" s="7" t="s">
        <v>789</v>
      </c>
      <c r="C301" s="40" t="s">
        <v>333</v>
      </c>
      <c r="D301" s="6" t="s">
        <v>838</v>
      </c>
      <c r="E301" s="5" t="s">
        <v>831</v>
      </c>
      <c r="F301" s="52">
        <v>582.077</v>
      </c>
      <c r="G301" s="52">
        <v>0</v>
      </c>
      <c r="H301" s="52">
        <v>0</v>
      </c>
    </row>
    <row r="302" spans="1:8" ht="67.900000000000006" customHeight="1">
      <c r="A302" s="7" t="s">
        <v>816</v>
      </c>
      <c r="B302" s="7" t="s">
        <v>789</v>
      </c>
      <c r="C302" s="40" t="s">
        <v>359</v>
      </c>
      <c r="D302" s="6"/>
      <c r="E302" s="5" t="s">
        <v>360</v>
      </c>
      <c r="F302" s="52">
        <f>F303</f>
        <v>227.78</v>
      </c>
      <c r="G302" s="52">
        <f>G303</f>
        <v>0</v>
      </c>
      <c r="H302" s="52">
        <f>H303</f>
        <v>0</v>
      </c>
    </row>
    <row r="303" spans="1:8">
      <c r="A303" s="7" t="s">
        <v>816</v>
      </c>
      <c r="B303" s="7" t="s">
        <v>789</v>
      </c>
      <c r="C303" s="40" t="s">
        <v>359</v>
      </c>
      <c r="D303" s="6" t="s">
        <v>838</v>
      </c>
      <c r="E303" s="5" t="s">
        <v>831</v>
      </c>
      <c r="F303" s="52">
        <v>227.78</v>
      </c>
      <c r="G303" s="52">
        <v>0</v>
      </c>
      <c r="H303" s="52">
        <v>0</v>
      </c>
    </row>
    <row r="304" spans="1:8">
      <c r="A304" s="14" t="s">
        <v>816</v>
      </c>
      <c r="B304" s="14" t="s">
        <v>805</v>
      </c>
      <c r="C304" s="51"/>
      <c r="D304" s="27"/>
      <c r="E304" s="16" t="s">
        <v>76</v>
      </c>
      <c r="F304" s="17">
        <f>F305+F310+F400</f>
        <v>385660.10000000003</v>
      </c>
      <c r="G304" s="17">
        <f>G305+G310+G400</f>
        <v>290118.92600000004</v>
      </c>
      <c r="H304" s="17">
        <f>H305+H310+H400</f>
        <v>272136.69400000002</v>
      </c>
    </row>
    <row r="305" spans="1:8" ht="36">
      <c r="A305" s="15" t="s">
        <v>816</v>
      </c>
      <c r="B305" s="15" t="s">
        <v>805</v>
      </c>
      <c r="C305" s="15" t="s">
        <v>77</v>
      </c>
      <c r="D305" s="15"/>
      <c r="E305" s="19" t="s">
        <v>78</v>
      </c>
      <c r="F305" s="20">
        <f t="shared" ref="F305:H307" si="24">F306</f>
        <v>980.96</v>
      </c>
      <c r="G305" s="20">
        <f t="shared" si="24"/>
        <v>0</v>
      </c>
      <c r="H305" s="20">
        <f t="shared" si="24"/>
        <v>0</v>
      </c>
    </row>
    <row r="306" spans="1:8" ht="36">
      <c r="A306" s="7" t="s">
        <v>816</v>
      </c>
      <c r="B306" s="7" t="s">
        <v>805</v>
      </c>
      <c r="C306" s="7" t="s">
        <v>79</v>
      </c>
      <c r="D306" s="7"/>
      <c r="E306" s="5" t="s">
        <v>80</v>
      </c>
      <c r="F306" s="21">
        <f t="shared" si="24"/>
        <v>980.96</v>
      </c>
      <c r="G306" s="21">
        <f t="shared" si="24"/>
        <v>0</v>
      </c>
      <c r="H306" s="21">
        <f t="shared" si="24"/>
        <v>0</v>
      </c>
    </row>
    <row r="307" spans="1:8" ht="120">
      <c r="A307" s="7" t="s">
        <v>816</v>
      </c>
      <c r="B307" s="7" t="s">
        <v>805</v>
      </c>
      <c r="C307" s="7" t="s">
        <v>81</v>
      </c>
      <c r="D307" s="7"/>
      <c r="E307" s="5" t="s">
        <v>82</v>
      </c>
      <c r="F307" s="21">
        <f>F308</f>
        <v>980.96</v>
      </c>
      <c r="G307" s="21">
        <f t="shared" si="24"/>
        <v>0</v>
      </c>
      <c r="H307" s="21">
        <f t="shared" si="24"/>
        <v>0</v>
      </c>
    </row>
    <row r="308" spans="1:8" ht="36">
      <c r="A308" s="7" t="s">
        <v>816</v>
      </c>
      <c r="B308" s="7" t="s">
        <v>805</v>
      </c>
      <c r="C308" s="7" t="s">
        <v>703</v>
      </c>
      <c r="D308" s="7"/>
      <c r="E308" s="5" t="s">
        <v>704</v>
      </c>
      <c r="F308" s="21">
        <f>F309</f>
        <v>980.96</v>
      </c>
      <c r="G308" s="21">
        <f>G309</f>
        <v>0</v>
      </c>
      <c r="H308" s="21">
        <f>H309</f>
        <v>0</v>
      </c>
    </row>
    <row r="309" spans="1:8" ht="36">
      <c r="A309" s="7" t="s">
        <v>816</v>
      </c>
      <c r="B309" s="7" t="s">
        <v>805</v>
      </c>
      <c r="C309" s="7" t="s">
        <v>703</v>
      </c>
      <c r="D309" s="23" t="s">
        <v>807</v>
      </c>
      <c r="E309" s="24" t="s">
        <v>808</v>
      </c>
      <c r="F309" s="21">
        <v>980.96</v>
      </c>
      <c r="G309" s="21">
        <v>0</v>
      </c>
      <c r="H309" s="21">
        <v>0</v>
      </c>
    </row>
    <row r="310" spans="1:8" ht="48">
      <c r="A310" s="15" t="s">
        <v>816</v>
      </c>
      <c r="B310" s="15" t="s">
        <v>805</v>
      </c>
      <c r="C310" s="38" t="s">
        <v>858</v>
      </c>
      <c r="D310" s="18"/>
      <c r="E310" s="19" t="s">
        <v>859</v>
      </c>
      <c r="F310" s="20">
        <f>F311+F377+F393</f>
        <v>383679.14</v>
      </c>
      <c r="G310" s="20">
        <f>G311+G377+G393</f>
        <v>290118.92600000004</v>
      </c>
      <c r="H310" s="20">
        <f>H311+H377+H393</f>
        <v>272136.69400000002</v>
      </c>
    </row>
    <row r="311" spans="1:8" ht="48">
      <c r="A311" s="7" t="s">
        <v>816</v>
      </c>
      <c r="B311" s="7" t="s">
        <v>805</v>
      </c>
      <c r="C311" s="34" t="s">
        <v>83</v>
      </c>
      <c r="D311" s="6"/>
      <c r="E311" s="5" t="s">
        <v>84</v>
      </c>
      <c r="F311" s="53">
        <f>F312+F327+F338+F342</f>
        <v>260025.60800000001</v>
      </c>
      <c r="G311" s="53">
        <f>G312+G327+G338+G342</f>
        <v>207040.21400000001</v>
      </c>
      <c r="H311" s="53">
        <f>H312+H327+H338+H342</f>
        <v>191301.21400000001</v>
      </c>
    </row>
    <row r="312" spans="1:8" ht="36">
      <c r="A312" s="7" t="s">
        <v>816</v>
      </c>
      <c r="B312" s="7" t="s">
        <v>805</v>
      </c>
      <c r="C312" s="56" t="s">
        <v>85</v>
      </c>
      <c r="D312" s="174"/>
      <c r="E312" s="202" t="s">
        <v>86</v>
      </c>
      <c r="F312" s="53">
        <f>F313+F316+F318+F322+F324+F320</f>
        <v>136804.42300000001</v>
      </c>
      <c r="G312" s="53">
        <f>G313+G316+G318+G322+G324+G320</f>
        <v>109850.315</v>
      </c>
      <c r="H312" s="53">
        <f>H313+H316+H318+H322+H324+H320</f>
        <v>109850.315</v>
      </c>
    </row>
    <row r="313" spans="1:8" ht="36">
      <c r="A313" s="7" t="s">
        <v>816</v>
      </c>
      <c r="B313" s="57" t="s">
        <v>805</v>
      </c>
      <c r="C313" s="40" t="s">
        <v>87</v>
      </c>
      <c r="D313" s="6"/>
      <c r="E313" s="31" t="s">
        <v>88</v>
      </c>
      <c r="F313" s="58">
        <f>F314+F315</f>
        <v>52166.264000000003</v>
      </c>
      <c r="G313" s="58">
        <f>G314+G315</f>
        <v>38982.146999999997</v>
      </c>
      <c r="H313" s="58">
        <f>H314+H315</f>
        <v>38982.146999999997</v>
      </c>
    </row>
    <row r="314" spans="1:8" ht="36">
      <c r="A314" s="7" t="s">
        <v>816</v>
      </c>
      <c r="B314" s="57" t="s">
        <v>805</v>
      </c>
      <c r="C314" s="40" t="s">
        <v>87</v>
      </c>
      <c r="D314" s="23" t="s">
        <v>807</v>
      </c>
      <c r="E314" s="24" t="s">
        <v>808</v>
      </c>
      <c r="F314" s="58">
        <v>43464.196000000004</v>
      </c>
      <c r="G314" s="58">
        <v>30280.079000000002</v>
      </c>
      <c r="H314" s="58">
        <v>30280.079000000002</v>
      </c>
    </row>
    <row r="315" spans="1:8" ht="48">
      <c r="A315" s="7" t="s">
        <v>816</v>
      </c>
      <c r="B315" s="57" t="s">
        <v>805</v>
      </c>
      <c r="C315" s="40" t="s">
        <v>87</v>
      </c>
      <c r="D315" s="37" t="s">
        <v>846</v>
      </c>
      <c r="E315" s="24" t="s">
        <v>847</v>
      </c>
      <c r="F315" s="58">
        <v>8702.0679999999993</v>
      </c>
      <c r="G315" s="58">
        <v>8702.0679999999993</v>
      </c>
      <c r="H315" s="58">
        <v>8702.0679999999993</v>
      </c>
    </row>
    <row r="316" spans="1:8" ht="36">
      <c r="A316" s="7" t="s">
        <v>816</v>
      </c>
      <c r="B316" s="57" t="s">
        <v>805</v>
      </c>
      <c r="C316" s="40" t="s">
        <v>89</v>
      </c>
      <c r="D316" s="23"/>
      <c r="E316" s="31" t="s">
        <v>90</v>
      </c>
      <c r="F316" s="58">
        <f>F317</f>
        <v>59205.141000000003</v>
      </c>
      <c r="G316" s="58">
        <f>G317</f>
        <v>59205.141000000003</v>
      </c>
      <c r="H316" s="58">
        <f>H317</f>
        <v>59205.141000000003</v>
      </c>
    </row>
    <row r="317" spans="1:8" ht="48">
      <c r="A317" s="7" t="s">
        <v>816</v>
      </c>
      <c r="B317" s="57" t="s">
        <v>805</v>
      </c>
      <c r="C317" s="40" t="s">
        <v>89</v>
      </c>
      <c r="D317" s="37" t="s">
        <v>846</v>
      </c>
      <c r="E317" s="24" t="s">
        <v>847</v>
      </c>
      <c r="F317" s="58">
        <v>59205.141000000003</v>
      </c>
      <c r="G317" s="58">
        <v>59205.141000000003</v>
      </c>
      <c r="H317" s="58">
        <v>59205.141000000003</v>
      </c>
    </row>
    <row r="318" spans="1:8" ht="24">
      <c r="A318" s="7" t="s">
        <v>816</v>
      </c>
      <c r="B318" s="57" t="s">
        <v>805</v>
      </c>
      <c r="C318" s="40" t="s">
        <v>91</v>
      </c>
      <c r="D318" s="6"/>
      <c r="E318" s="31" t="s">
        <v>92</v>
      </c>
      <c r="F318" s="58">
        <f>F319</f>
        <v>6876.518</v>
      </c>
      <c r="G318" s="58">
        <f>G319</f>
        <v>2135.8980000000001</v>
      </c>
      <c r="H318" s="58">
        <f>H319</f>
        <v>2135.8980000000001</v>
      </c>
    </row>
    <row r="319" spans="1:8" ht="36">
      <c r="A319" s="7" t="s">
        <v>816</v>
      </c>
      <c r="B319" s="57" t="s">
        <v>805</v>
      </c>
      <c r="C319" s="40" t="s">
        <v>91</v>
      </c>
      <c r="D319" s="23" t="s">
        <v>807</v>
      </c>
      <c r="E319" s="24" t="s">
        <v>808</v>
      </c>
      <c r="F319" s="58">
        <v>6876.518</v>
      </c>
      <c r="G319" s="58">
        <v>2135.8980000000001</v>
      </c>
      <c r="H319" s="58">
        <v>2135.8980000000001</v>
      </c>
    </row>
    <row r="320" spans="1:8" ht="24">
      <c r="A320" s="7" t="s">
        <v>816</v>
      </c>
      <c r="B320" s="57" t="s">
        <v>805</v>
      </c>
      <c r="C320" s="40" t="s">
        <v>311</v>
      </c>
      <c r="D320" s="23"/>
      <c r="E320" s="24" t="s">
        <v>312</v>
      </c>
      <c r="F320" s="58">
        <f>F321</f>
        <v>6962.0910000000003</v>
      </c>
      <c r="G320" s="58">
        <f>G321</f>
        <v>0</v>
      </c>
      <c r="H320" s="58">
        <f>H321</f>
        <v>0</v>
      </c>
    </row>
    <row r="321" spans="1:8" ht="48">
      <c r="A321" s="7" t="s">
        <v>816</v>
      </c>
      <c r="B321" s="57" t="s">
        <v>805</v>
      </c>
      <c r="C321" s="40" t="s">
        <v>311</v>
      </c>
      <c r="D321" s="37" t="s">
        <v>846</v>
      </c>
      <c r="E321" s="24" t="s">
        <v>847</v>
      </c>
      <c r="F321" s="58">
        <v>6962.0910000000003</v>
      </c>
      <c r="G321" s="58">
        <v>0</v>
      </c>
      <c r="H321" s="58">
        <v>0</v>
      </c>
    </row>
    <row r="322" spans="1:8" ht="24">
      <c r="A322" s="7" t="s">
        <v>816</v>
      </c>
      <c r="B322" s="57" t="s">
        <v>805</v>
      </c>
      <c r="C322" s="40" t="s">
        <v>705</v>
      </c>
      <c r="D322" s="23"/>
      <c r="E322" s="31" t="s">
        <v>706</v>
      </c>
      <c r="F322" s="32">
        <f>F323</f>
        <v>9527.1290000000008</v>
      </c>
      <c r="G322" s="32">
        <f>G323</f>
        <v>9527.1290000000008</v>
      </c>
      <c r="H322" s="32">
        <f>H323</f>
        <v>9527.1290000000008</v>
      </c>
    </row>
    <row r="323" spans="1:8" ht="48">
      <c r="A323" s="7" t="s">
        <v>816</v>
      </c>
      <c r="B323" s="57" t="s">
        <v>805</v>
      </c>
      <c r="C323" s="40" t="s">
        <v>705</v>
      </c>
      <c r="D323" s="37" t="s">
        <v>846</v>
      </c>
      <c r="E323" s="24" t="s">
        <v>847</v>
      </c>
      <c r="F323" s="32">
        <v>9527.1290000000008</v>
      </c>
      <c r="G323" s="32">
        <v>9527.1290000000008</v>
      </c>
      <c r="H323" s="32">
        <v>9527.1290000000008</v>
      </c>
    </row>
    <row r="324" spans="1:8" ht="24">
      <c r="A324" s="7" t="s">
        <v>816</v>
      </c>
      <c r="B324" s="57" t="s">
        <v>805</v>
      </c>
      <c r="C324" s="40" t="s">
        <v>707</v>
      </c>
      <c r="D324" s="6"/>
      <c r="E324" s="31" t="s">
        <v>915</v>
      </c>
      <c r="F324" s="32">
        <f>F325+F326</f>
        <v>2067.2799999999997</v>
      </c>
      <c r="G324" s="32">
        <f>G325+G326</f>
        <v>0</v>
      </c>
      <c r="H324" s="32">
        <f>H325+H326</f>
        <v>0</v>
      </c>
    </row>
    <row r="325" spans="1:8" ht="36">
      <c r="A325" s="7" t="s">
        <v>816</v>
      </c>
      <c r="B325" s="57" t="s">
        <v>805</v>
      </c>
      <c r="C325" s="40" t="s">
        <v>707</v>
      </c>
      <c r="D325" s="23" t="s">
        <v>807</v>
      </c>
      <c r="E325" s="24" t="s">
        <v>808</v>
      </c>
      <c r="F325" s="32">
        <v>1414.8</v>
      </c>
      <c r="G325" s="32">
        <v>0</v>
      </c>
      <c r="H325" s="32">
        <v>0</v>
      </c>
    </row>
    <row r="326" spans="1:8" ht="48">
      <c r="A326" s="7" t="s">
        <v>816</v>
      </c>
      <c r="B326" s="57" t="s">
        <v>805</v>
      </c>
      <c r="C326" s="40" t="s">
        <v>707</v>
      </c>
      <c r="D326" s="37" t="s">
        <v>846</v>
      </c>
      <c r="E326" s="24" t="s">
        <v>847</v>
      </c>
      <c r="F326" s="32">
        <v>652.48</v>
      </c>
      <c r="G326" s="32">
        <v>0</v>
      </c>
      <c r="H326" s="32">
        <v>0</v>
      </c>
    </row>
    <row r="327" spans="1:8" ht="48">
      <c r="A327" s="7" t="s">
        <v>816</v>
      </c>
      <c r="B327" s="57" t="s">
        <v>805</v>
      </c>
      <c r="C327" s="59" t="s">
        <v>93</v>
      </c>
      <c r="D327" s="60"/>
      <c r="E327" s="31" t="s">
        <v>94</v>
      </c>
      <c r="F327" s="58">
        <f>F328+F330+F333+F335</f>
        <v>35159.258000000002</v>
      </c>
      <c r="G327" s="58">
        <f>G328+G330+G333+G335</f>
        <v>31279.347999999998</v>
      </c>
      <c r="H327" s="58">
        <f>H328+H330+H333+H335</f>
        <v>14540.348</v>
      </c>
    </row>
    <row r="328" spans="1:8" ht="24">
      <c r="A328" s="7" t="s">
        <v>816</v>
      </c>
      <c r="B328" s="57" t="s">
        <v>805</v>
      </c>
      <c r="C328" s="59" t="s">
        <v>95</v>
      </c>
      <c r="D328" s="60"/>
      <c r="E328" s="31" t="s">
        <v>96</v>
      </c>
      <c r="F328" s="58">
        <f>F329</f>
        <v>1401</v>
      </c>
      <c r="G328" s="58">
        <f>G329</f>
        <v>1401</v>
      </c>
      <c r="H328" s="58">
        <f>H329</f>
        <v>1401</v>
      </c>
    </row>
    <row r="329" spans="1:8" ht="36">
      <c r="A329" s="7" t="s">
        <v>816</v>
      </c>
      <c r="B329" s="57" t="s">
        <v>805</v>
      </c>
      <c r="C329" s="59" t="s">
        <v>95</v>
      </c>
      <c r="D329" s="23" t="s">
        <v>807</v>
      </c>
      <c r="E329" s="24" t="s">
        <v>808</v>
      </c>
      <c r="F329" s="58">
        <v>1401</v>
      </c>
      <c r="G329" s="58">
        <v>1401</v>
      </c>
      <c r="H329" s="58">
        <v>1401</v>
      </c>
    </row>
    <row r="330" spans="1:8" ht="24">
      <c r="A330" s="7" t="s">
        <v>816</v>
      </c>
      <c r="B330" s="57" t="s">
        <v>805</v>
      </c>
      <c r="C330" s="59" t="s">
        <v>97</v>
      </c>
      <c r="D330" s="60"/>
      <c r="E330" s="31" t="s">
        <v>98</v>
      </c>
      <c r="F330" s="58">
        <f>F331+F332</f>
        <v>22136.79</v>
      </c>
      <c r="G330" s="58">
        <f>G331+G332</f>
        <v>22145.79</v>
      </c>
      <c r="H330" s="58">
        <f>H331+H332</f>
        <v>5406.79</v>
      </c>
    </row>
    <row r="331" spans="1:8" ht="36">
      <c r="A331" s="7" t="s">
        <v>816</v>
      </c>
      <c r="B331" s="57" t="s">
        <v>805</v>
      </c>
      <c r="C331" s="59" t="s">
        <v>97</v>
      </c>
      <c r="D331" s="23" t="s">
        <v>807</v>
      </c>
      <c r="E331" s="24" t="s">
        <v>808</v>
      </c>
      <c r="F331" s="58">
        <v>21659.685000000001</v>
      </c>
      <c r="G331" s="58">
        <v>22145.79</v>
      </c>
      <c r="H331" s="58">
        <v>5406.79</v>
      </c>
    </row>
    <row r="332" spans="1:8" ht="48">
      <c r="A332" s="7" t="s">
        <v>816</v>
      </c>
      <c r="B332" s="57" t="s">
        <v>805</v>
      </c>
      <c r="C332" s="59" t="s">
        <v>97</v>
      </c>
      <c r="D332" s="6">
        <v>600</v>
      </c>
      <c r="E332" s="24" t="s">
        <v>847</v>
      </c>
      <c r="F332" s="58">
        <v>477.10500000000002</v>
      </c>
      <c r="G332" s="58">
        <v>0</v>
      </c>
      <c r="H332" s="58">
        <v>0</v>
      </c>
    </row>
    <row r="333" spans="1:8" ht="48">
      <c r="A333" s="7" t="s">
        <v>816</v>
      </c>
      <c r="B333" s="57" t="s">
        <v>805</v>
      </c>
      <c r="C333" s="59" t="s">
        <v>99</v>
      </c>
      <c r="D333" s="60"/>
      <c r="E333" s="31" t="s">
        <v>100</v>
      </c>
      <c r="F333" s="58">
        <f>F334</f>
        <v>11059.547</v>
      </c>
      <c r="G333" s="58">
        <f>G334</f>
        <v>7170.6369999999997</v>
      </c>
      <c r="H333" s="58">
        <f>H334</f>
        <v>7170.6369999999997</v>
      </c>
    </row>
    <row r="334" spans="1:8" ht="36">
      <c r="A334" s="7" t="s">
        <v>816</v>
      </c>
      <c r="B334" s="57" t="s">
        <v>805</v>
      </c>
      <c r="C334" s="59" t="s">
        <v>99</v>
      </c>
      <c r="D334" s="23" t="s">
        <v>807</v>
      </c>
      <c r="E334" s="24" t="s">
        <v>808</v>
      </c>
      <c r="F334" s="58">
        <v>11059.547</v>
      </c>
      <c r="G334" s="58">
        <v>7170.6369999999997</v>
      </c>
      <c r="H334" s="58">
        <v>7170.6369999999997</v>
      </c>
    </row>
    <row r="335" spans="1:8" ht="24">
      <c r="A335" s="7" t="s">
        <v>816</v>
      </c>
      <c r="B335" s="57" t="s">
        <v>805</v>
      </c>
      <c r="C335" s="59" t="s">
        <v>101</v>
      </c>
      <c r="D335" s="60"/>
      <c r="E335" s="31" t="s">
        <v>102</v>
      </c>
      <c r="F335" s="58">
        <f>F336+F337</f>
        <v>561.92100000000005</v>
      </c>
      <c r="G335" s="58">
        <f>G336+G337</f>
        <v>561.92100000000005</v>
      </c>
      <c r="H335" s="58">
        <f>H336+H337</f>
        <v>561.92100000000005</v>
      </c>
    </row>
    <row r="336" spans="1:8" ht="36">
      <c r="A336" s="7" t="s">
        <v>816</v>
      </c>
      <c r="B336" s="57" t="s">
        <v>805</v>
      </c>
      <c r="C336" s="59" t="s">
        <v>101</v>
      </c>
      <c r="D336" s="23" t="s">
        <v>807</v>
      </c>
      <c r="E336" s="24" t="s">
        <v>808</v>
      </c>
      <c r="F336" s="58">
        <v>331.92099999999999</v>
      </c>
      <c r="G336" s="58">
        <v>331.92099999999999</v>
      </c>
      <c r="H336" s="58">
        <v>331.92099999999999</v>
      </c>
    </row>
    <row r="337" spans="1:8" ht="48">
      <c r="A337" s="7" t="s">
        <v>816</v>
      </c>
      <c r="B337" s="57" t="s">
        <v>805</v>
      </c>
      <c r="C337" s="59" t="s">
        <v>101</v>
      </c>
      <c r="D337" s="6">
        <v>600</v>
      </c>
      <c r="E337" s="24" t="s">
        <v>847</v>
      </c>
      <c r="F337" s="58">
        <v>230</v>
      </c>
      <c r="G337" s="58">
        <v>230</v>
      </c>
      <c r="H337" s="58">
        <v>230</v>
      </c>
    </row>
    <row r="338" spans="1:8" ht="60" customHeight="1">
      <c r="A338" s="7" t="s">
        <v>816</v>
      </c>
      <c r="B338" s="57" t="s">
        <v>805</v>
      </c>
      <c r="C338" s="59" t="s">
        <v>103</v>
      </c>
      <c r="D338" s="60"/>
      <c r="E338" s="31" t="s">
        <v>104</v>
      </c>
      <c r="F338" s="58">
        <f>F339</f>
        <v>62157.951000000001</v>
      </c>
      <c r="G338" s="58">
        <f>G339</f>
        <v>65910.551000000007</v>
      </c>
      <c r="H338" s="58">
        <f>H339</f>
        <v>66910.551000000007</v>
      </c>
    </row>
    <row r="339" spans="1:8" ht="36">
      <c r="A339" s="7" t="s">
        <v>816</v>
      </c>
      <c r="B339" s="57" t="s">
        <v>805</v>
      </c>
      <c r="C339" s="59" t="s">
        <v>105</v>
      </c>
      <c r="D339" s="60"/>
      <c r="E339" s="31" t="s">
        <v>106</v>
      </c>
      <c r="F339" s="58">
        <f>F340+F341</f>
        <v>62157.951000000001</v>
      </c>
      <c r="G339" s="58">
        <f>G340+G341</f>
        <v>65910.551000000007</v>
      </c>
      <c r="H339" s="58">
        <f>H340+H341</f>
        <v>66910.551000000007</v>
      </c>
    </row>
    <row r="340" spans="1:8" ht="36">
      <c r="A340" s="7" t="s">
        <v>816</v>
      </c>
      <c r="B340" s="57" t="s">
        <v>805</v>
      </c>
      <c r="C340" s="59" t="s">
        <v>105</v>
      </c>
      <c r="D340" s="23" t="s">
        <v>807</v>
      </c>
      <c r="E340" s="24" t="s">
        <v>808</v>
      </c>
      <c r="F340" s="58">
        <v>43981.574000000001</v>
      </c>
      <c r="G340" s="58">
        <v>45734.173999999999</v>
      </c>
      <c r="H340" s="58">
        <v>46734.173999999999</v>
      </c>
    </row>
    <row r="341" spans="1:8" ht="48">
      <c r="A341" s="7" t="s">
        <v>816</v>
      </c>
      <c r="B341" s="57" t="s">
        <v>805</v>
      </c>
      <c r="C341" s="59" t="s">
        <v>105</v>
      </c>
      <c r="D341" s="6">
        <v>600</v>
      </c>
      <c r="E341" s="24" t="s">
        <v>847</v>
      </c>
      <c r="F341" s="58">
        <v>18176.377</v>
      </c>
      <c r="G341" s="58">
        <v>20176.377</v>
      </c>
      <c r="H341" s="58">
        <v>20176.377</v>
      </c>
    </row>
    <row r="342" spans="1:8" ht="36">
      <c r="A342" s="7" t="s">
        <v>816</v>
      </c>
      <c r="B342" s="57" t="s">
        <v>805</v>
      </c>
      <c r="C342" s="59" t="s">
        <v>739</v>
      </c>
      <c r="D342" s="60"/>
      <c r="E342" s="5" t="s">
        <v>738</v>
      </c>
      <c r="F342" s="58">
        <f>F343+F345+F347+F349+F351+F353+F355+F357+F359+F361+F363+F365+F367+F369+F371+F373+F375</f>
        <v>25903.975999999999</v>
      </c>
      <c r="G342" s="58">
        <f>G343+G345+G347+G349+G351+G353+G355+G357+G359+G361+G363+G365+G367+G369+G371+G373+G375</f>
        <v>0</v>
      </c>
      <c r="H342" s="58">
        <f>H343+H345+H347+H349+H351+H353+H355+H357+H359+H361+H363+H365+H367+H369+H371+H373+H375</f>
        <v>0</v>
      </c>
    </row>
    <row r="343" spans="1:8" ht="60">
      <c r="A343" s="7" t="s">
        <v>816</v>
      </c>
      <c r="B343" s="57" t="s">
        <v>805</v>
      </c>
      <c r="C343" s="7" t="s">
        <v>741</v>
      </c>
      <c r="D343" s="27"/>
      <c r="E343" s="5" t="s">
        <v>668</v>
      </c>
      <c r="F343" s="21">
        <f>F344</f>
        <v>10362.442999999999</v>
      </c>
      <c r="G343" s="21">
        <f>G344</f>
        <v>0</v>
      </c>
      <c r="H343" s="21">
        <f>H344</f>
        <v>0</v>
      </c>
    </row>
    <row r="344" spans="1:8" ht="36">
      <c r="A344" s="7" t="s">
        <v>816</v>
      </c>
      <c r="B344" s="57" t="s">
        <v>805</v>
      </c>
      <c r="C344" s="7" t="s">
        <v>741</v>
      </c>
      <c r="D344" s="23" t="s">
        <v>807</v>
      </c>
      <c r="E344" s="24" t="s">
        <v>808</v>
      </c>
      <c r="F344" s="53">
        <v>10362.442999999999</v>
      </c>
      <c r="G344" s="54">
        <v>0</v>
      </c>
      <c r="H344" s="54">
        <v>0</v>
      </c>
    </row>
    <row r="345" spans="1:8" ht="60.6" customHeight="1">
      <c r="A345" s="7" t="s">
        <v>816</v>
      </c>
      <c r="B345" s="57" t="s">
        <v>805</v>
      </c>
      <c r="C345" s="68" t="s">
        <v>156</v>
      </c>
      <c r="D345" s="177"/>
      <c r="E345" s="24" t="s">
        <v>157</v>
      </c>
      <c r="F345" s="58">
        <f>F346</f>
        <v>480</v>
      </c>
      <c r="G345" s="58">
        <f>G346</f>
        <v>0</v>
      </c>
      <c r="H345" s="58">
        <f>H346</f>
        <v>0</v>
      </c>
    </row>
    <row r="346" spans="1:8" ht="36">
      <c r="A346" s="7" t="s">
        <v>816</v>
      </c>
      <c r="B346" s="57" t="s">
        <v>805</v>
      </c>
      <c r="C346" s="68" t="s">
        <v>156</v>
      </c>
      <c r="D346" s="23" t="s">
        <v>807</v>
      </c>
      <c r="E346" s="24" t="s">
        <v>808</v>
      </c>
      <c r="F346" s="53">
        <v>480</v>
      </c>
      <c r="G346" s="54">
        <v>0</v>
      </c>
      <c r="H346" s="54">
        <v>0</v>
      </c>
    </row>
    <row r="347" spans="1:8" ht="58.9" customHeight="1">
      <c r="A347" s="7" t="s">
        <v>816</v>
      </c>
      <c r="B347" s="57" t="s">
        <v>805</v>
      </c>
      <c r="C347" s="68" t="s">
        <v>158</v>
      </c>
      <c r="D347" s="177"/>
      <c r="E347" s="24" t="s">
        <v>157</v>
      </c>
      <c r="F347" s="58">
        <f>F348</f>
        <v>2100.46</v>
      </c>
      <c r="G347" s="58">
        <f>G348</f>
        <v>0</v>
      </c>
      <c r="H347" s="58">
        <f>H348</f>
        <v>0</v>
      </c>
    </row>
    <row r="348" spans="1:8" ht="36">
      <c r="A348" s="7" t="s">
        <v>816</v>
      </c>
      <c r="B348" s="57" t="s">
        <v>805</v>
      </c>
      <c r="C348" s="68" t="s">
        <v>158</v>
      </c>
      <c r="D348" s="23" t="s">
        <v>807</v>
      </c>
      <c r="E348" s="24" t="s">
        <v>808</v>
      </c>
      <c r="F348" s="53">
        <v>2100.46</v>
      </c>
      <c r="G348" s="54">
        <v>0</v>
      </c>
      <c r="H348" s="54">
        <v>0</v>
      </c>
    </row>
    <row r="349" spans="1:8" ht="84">
      <c r="A349" s="7" t="s">
        <v>816</v>
      </c>
      <c r="B349" s="57" t="s">
        <v>805</v>
      </c>
      <c r="C349" s="68" t="s">
        <v>159</v>
      </c>
      <c r="D349" s="177"/>
      <c r="E349" s="24" t="s">
        <v>160</v>
      </c>
      <c r="F349" s="58">
        <f>F350</f>
        <v>932</v>
      </c>
      <c r="G349" s="58">
        <f>G350</f>
        <v>0</v>
      </c>
      <c r="H349" s="58">
        <f>H350</f>
        <v>0</v>
      </c>
    </row>
    <row r="350" spans="1:8" ht="36">
      <c r="A350" s="7" t="s">
        <v>816</v>
      </c>
      <c r="B350" s="57" t="s">
        <v>805</v>
      </c>
      <c r="C350" s="68" t="s">
        <v>159</v>
      </c>
      <c r="D350" s="23" t="s">
        <v>807</v>
      </c>
      <c r="E350" s="24" t="s">
        <v>808</v>
      </c>
      <c r="F350" s="53">
        <v>932</v>
      </c>
      <c r="G350" s="54">
        <v>0</v>
      </c>
      <c r="H350" s="54">
        <v>0</v>
      </c>
    </row>
    <row r="351" spans="1:8" ht="96">
      <c r="A351" s="7" t="s">
        <v>816</v>
      </c>
      <c r="B351" s="57" t="s">
        <v>805</v>
      </c>
      <c r="C351" s="68" t="s">
        <v>161</v>
      </c>
      <c r="D351" s="177"/>
      <c r="E351" s="24" t="s">
        <v>162</v>
      </c>
      <c r="F351" s="58">
        <f>F352</f>
        <v>57.491</v>
      </c>
      <c r="G351" s="58">
        <f>G352</f>
        <v>0</v>
      </c>
      <c r="H351" s="58">
        <f>H352</f>
        <v>0</v>
      </c>
    </row>
    <row r="352" spans="1:8" ht="36">
      <c r="A352" s="7" t="s">
        <v>816</v>
      </c>
      <c r="B352" s="57" t="s">
        <v>805</v>
      </c>
      <c r="C352" s="68" t="s">
        <v>161</v>
      </c>
      <c r="D352" s="23" t="s">
        <v>807</v>
      </c>
      <c r="E352" s="24" t="s">
        <v>808</v>
      </c>
      <c r="F352" s="53">
        <v>57.491</v>
      </c>
      <c r="G352" s="54">
        <v>0</v>
      </c>
      <c r="H352" s="54">
        <v>0</v>
      </c>
    </row>
    <row r="353" spans="1:8" ht="60" customHeight="1">
      <c r="A353" s="7" t="s">
        <v>816</v>
      </c>
      <c r="B353" s="57" t="s">
        <v>805</v>
      </c>
      <c r="C353" s="68" t="s">
        <v>163</v>
      </c>
      <c r="D353" s="177"/>
      <c r="E353" s="24" t="s">
        <v>164</v>
      </c>
      <c r="F353" s="58">
        <f>F354</f>
        <v>1754.45</v>
      </c>
      <c r="G353" s="58">
        <f>G354</f>
        <v>0</v>
      </c>
      <c r="H353" s="58">
        <f>H354</f>
        <v>0</v>
      </c>
    </row>
    <row r="354" spans="1:8" ht="36">
      <c r="A354" s="7" t="s">
        <v>816</v>
      </c>
      <c r="B354" s="57" t="s">
        <v>805</v>
      </c>
      <c r="C354" s="68" t="s">
        <v>163</v>
      </c>
      <c r="D354" s="23" t="s">
        <v>807</v>
      </c>
      <c r="E354" s="24" t="s">
        <v>808</v>
      </c>
      <c r="F354" s="53">
        <v>1754.45</v>
      </c>
      <c r="G354" s="54">
        <v>0</v>
      </c>
      <c r="H354" s="54">
        <v>0</v>
      </c>
    </row>
    <row r="355" spans="1:8" ht="96">
      <c r="A355" s="7" t="s">
        <v>816</v>
      </c>
      <c r="B355" s="57" t="s">
        <v>805</v>
      </c>
      <c r="C355" s="68" t="s">
        <v>165</v>
      </c>
      <c r="D355" s="177"/>
      <c r="E355" s="24" t="s">
        <v>166</v>
      </c>
      <c r="F355" s="58">
        <f>F356</f>
        <v>200.02199999999999</v>
      </c>
      <c r="G355" s="58">
        <f>G356</f>
        <v>0</v>
      </c>
      <c r="H355" s="58">
        <f>H356</f>
        <v>0</v>
      </c>
    </row>
    <row r="356" spans="1:8" ht="36">
      <c r="A356" s="7" t="s">
        <v>816</v>
      </c>
      <c r="B356" s="57" t="s">
        <v>805</v>
      </c>
      <c r="C356" s="68" t="s">
        <v>165</v>
      </c>
      <c r="D356" s="23" t="s">
        <v>807</v>
      </c>
      <c r="E356" s="24" t="s">
        <v>808</v>
      </c>
      <c r="F356" s="53">
        <v>200.02199999999999</v>
      </c>
      <c r="G356" s="54">
        <v>0</v>
      </c>
      <c r="H356" s="54">
        <v>0</v>
      </c>
    </row>
    <row r="357" spans="1:8" ht="71.45" customHeight="1">
      <c r="A357" s="7" t="s">
        <v>816</v>
      </c>
      <c r="B357" s="57" t="s">
        <v>805</v>
      </c>
      <c r="C357" s="68" t="s">
        <v>167</v>
      </c>
      <c r="D357" s="177"/>
      <c r="E357" s="24" t="s">
        <v>168</v>
      </c>
      <c r="F357" s="58">
        <f>F358</f>
        <v>580.26</v>
      </c>
      <c r="G357" s="58">
        <f>G358</f>
        <v>0</v>
      </c>
      <c r="H357" s="58">
        <f>H358</f>
        <v>0</v>
      </c>
    </row>
    <row r="358" spans="1:8" ht="36">
      <c r="A358" s="7" t="s">
        <v>816</v>
      </c>
      <c r="B358" s="57" t="s">
        <v>805</v>
      </c>
      <c r="C358" s="68" t="s">
        <v>167</v>
      </c>
      <c r="D358" s="23" t="s">
        <v>807</v>
      </c>
      <c r="E358" s="24" t="s">
        <v>808</v>
      </c>
      <c r="F358" s="53">
        <v>580.26</v>
      </c>
      <c r="G358" s="54">
        <v>0</v>
      </c>
      <c r="H358" s="54">
        <v>0</v>
      </c>
    </row>
    <row r="359" spans="1:8" ht="79.900000000000006" customHeight="1">
      <c r="A359" s="7" t="s">
        <v>816</v>
      </c>
      <c r="B359" s="57" t="s">
        <v>805</v>
      </c>
      <c r="C359" s="68" t="s">
        <v>169</v>
      </c>
      <c r="D359" s="177"/>
      <c r="E359" s="24" t="s">
        <v>170</v>
      </c>
      <c r="F359" s="58">
        <f>F360</f>
        <v>170.9</v>
      </c>
      <c r="G359" s="58">
        <f>G360</f>
        <v>0</v>
      </c>
      <c r="H359" s="58">
        <f>H360</f>
        <v>0</v>
      </c>
    </row>
    <row r="360" spans="1:8" ht="36">
      <c r="A360" s="7" t="s">
        <v>816</v>
      </c>
      <c r="B360" s="57" t="s">
        <v>805</v>
      </c>
      <c r="C360" s="68" t="s">
        <v>169</v>
      </c>
      <c r="D360" s="23" t="s">
        <v>807</v>
      </c>
      <c r="E360" s="24" t="s">
        <v>808</v>
      </c>
      <c r="F360" s="53">
        <v>170.9</v>
      </c>
      <c r="G360" s="54">
        <v>0</v>
      </c>
      <c r="H360" s="54">
        <v>0</v>
      </c>
    </row>
    <row r="361" spans="1:8" ht="96">
      <c r="A361" s="7" t="s">
        <v>816</v>
      </c>
      <c r="B361" s="57" t="s">
        <v>805</v>
      </c>
      <c r="C361" s="68" t="s">
        <v>171</v>
      </c>
      <c r="D361" s="177"/>
      <c r="E361" s="24" t="s">
        <v>172</v>
      </c>
      <c r="F361" s="58">
        <f>F362</f>
        <v>679</v>
      </c>
      <c r="G361" s="58">
        <f>G362</f>
        <v>0</v>
      </c>
      <c r="H361" s="58">
        <f>H362</f>
        <v>0</v>
      </c>
    </row>
    <row r="362" spans="1:8" ht="36">
      <c r="A362" s="7" t="s">
        <v>816</v>
      </c>
      <c r="B362" s="57" t="s">
        <v>805</v>
      </c>
      <c r="C362" s="68" t="s">
        <v>171</v>
      </c>
      <c r="D362" s="23" t="s">
        <v>807</v>
      </c>
      <c r="E362" s="24" t="s">
        <v>808</v>
      </c>
      <c r="F362" s="53">
        <v>679</v>
      </c>
      <c r="G362" s="54">
        <v>0</v>
      </c>
      <c r="H362" s="54">
        <v>0</v>
      </c>
    </row>
    <row r="363" spans="1:8" ht="96">
      <c r="A363" s="7" t="s">
        <v>816</v>
      </c>
      <c r="B363" s="57" t="s">
        <v>805</v>
      </c>
      <c r="C363" s="68" t="s">
        <v>173</v>
      </c>
      <c r="D363" s="177"/>
      <c r="E363" s="24" t="s">
        <v>174</v>
      </c>
      <c r="F363" s="58">
        <f>F364</f>
        <v>705</v>
      </c>
      <c r="G363" s="58">
        <f>G364</f>
        <v>0</v>
      </c>
      <c r="H363" s="58">
        <f>H364</f>
        <v>0</v>
      </c>
    </row>
    <row r="364" spans="1:8" ht="36">
      <c r="A364" s="7" t="s">
        <v>816</v>
      </c>
      <c r="B364" s="57" t="s">
        <v>805</v>
      </c>
      <c r="C364" s="68" t="s">
        <v>173</v>
      </c>
      <c r="D364" s="23" t="s">
        <v>807</v>
      </c>
      <c r="E364" s="24" t="s">
        <v>808</v>
      </c>
      <c r="F364" s="53">
        <v>705</v>
      </c>
      <c r="G364" s="54">
        <v>0</v>
      </c>
      <c r="H364" s="54">
        <v>0</v>
      </c>
    </row>
    <row r="365" spans="1:8" ht="84">
      <c r="A365" s="7" t="s">
        <v>816</v>
      </c>
      <c r="B365" s="57" t="s">
        <v>805</v>
      </c>
      <c r="C365" s="68" t="s">
        <v>176</v>
      </c>
      <c r="D365" s="177"/>
      <c r="E365" s="24" t="s">
        <v>177</v>
      </c>
      <c r="F365" s="58">
        <f>F366</f>
        <v>1634.16</v>
      </c>
      <c r="G365" s="58">
        <f>G366</f>
        <v>0</v>
      </c>
      <c r="H365" s="58">
        <f>H366</f>
        <v>0</v>
      </c>
    </row>
    <row r="366" spans="1:8" ht="36">
      <c r="A366" s="7" t="s">
        <v>816</v>
      </c>
      <c r="B366" s="57" t="s">
        <v>805</v>
      </c>
      <c r="C366" s="68" t="s">
        <v>176</v>
      </c>
      <c r="D366" s="23" t="s">
        <v>807</v>
      </c>
      <c r="E366" s="24" t="s">
        <v>808</v>
      </c>
      <c r="F366" s="53">
        <v>1634.16</v>
      </c>
      <c r="G366" s="54">
        <v>0</v>
      </c>
      <c r="H366" s="54">
        <v>0</v>
      </c>
    </row>
    <row r="367" spans="1:8" ht="108">
      <c r="A367" s="7" t="s">
        <v>816</v>
      </c>
      <c r="B367" s="57" t="s">
        <v>805</v>
      </c>
      <c r="C367" s="68" t="s">
        <v>175</v>
      </c>
      <c r="D367" s="177"/>
      <c r="E367" s="24" t="s">
        <v>178</v>
      </c>
      <c r="F367" s="58">
        <f>F368</f>
        <v>1536.69</v>
      </c>
      <c r="G367" s="58">
        <f>G368</f>
        <v>0</v>
      </c>
      <c r="H367" s="58">
        <f>H368</f>
        <v>0</v>
      </c>
    </row>
    <row r="368" spans="1:8" ht="36">
      <c r="A368" s="7" t="s">
        <v>816</v>
      </c>
      <c r="B368" s="57" t="s">
        <v>805</v>
      </c>
      <c r="C368" s="68" t="s">
        <v>175</v>
      </c>
      <c r="D368" s="23" t="s">
        <v>807</v>
      </c>
      <c r="E368" s="24" t="s">
        <v>808</v>
      </c>
      <c r="F368" s="53">
        <v>1536.69</v>
      </c>
      <c r="G368" s="54">
        <v>0</v>
      </c>
      <c r="H368" s="54">
        <v>0</v>
      </c>
    </row>
    <row r="369" spans="1:8" ht="96">
      <c r="A369" s="7" t="s">
        <v>816</v>
      </c>
      <c r="B369" s="57" t="s">
        <v>805</v>
      </c>
      <c r="C369" s="68" t="s">
        <v>179</v>
      </c>
      <c r="D369" s="177"/>
      <c r="E369" s="24" t="s">
        <v>180</v>
      </c>
      <c r="F369" s="58">
        <f>F370</f>
        <v>3000</v>
      </c>
      <c r="G369" s="58">
        <f>G370</f>
        <v>0</v>
      </c>
      <c r="H369" s="58">
        <f>H370</f>
        <v>0</v>
      </c>
    </row>
    <row r="370" spans="1:8" ht="36">
      <c r="A370" s="7" t="s">
        <v>816</v>
      </c>
      <c r="B370" s="57" t="s">
        <v>805</v>
      </c>
      <c r="C370" s="68" t="s">
        <v>179</v>
      </c>
      <c r="D370" s="23" t="s">
        <v>807</v>
      </c>
      <c r="E370" s="24" t="s">
        <v>808</v>
      </c>
      <c r="F370" s="53">
        <v>3000</v>
      </c>
      <c r="G370" s="54">
        <v>0</v>
      </c>
      <c r="H370" s="54">
        <v>0</v>
      </c>
    </row>
    <row r="371" spans="1:8" ht="82.9" customHeight="1">
      <c r="A371" s="7" t="s">
        <v>816</v>
      </c>
      <c r="B371" s="57" t="s">
        <v>805</v>
      </c>
      <c r="C371" s="68" t="s">
        <v>181</v>
      </c>
      <c r="D371" s="177"/>
      <c r="E371" s="24" t="s">
        <v>182</v>
      </c>
      <c r="F371" s="58">
        <f>F372</f>
        <v>291</v>
      </c>
      <c r="G371" s="58">
        <f>G372</f>
        <v>0</v>
      </c>
      <c r="H371" s="58">
        <f>H372</f>
        <v>0</v>
      </c>
    </row>
    <row r="372" spans="1:8" ht="36">
      <c r="A372" s="7" t="s">
        <v>816</v>
      </c>
      <c r="B372" s="57" t="s">
        <v>805</v>
      </c>
      <c r="C372" s="68" t="s">
        <v>181</v>
      </c>
      <c r="D372" s="23" t="s">
        <v>807</v>
      </c>
      <c r="E372" s="24" t="s">
        <v>808</v>
      </c>
      <c r="F372" s="53">
        <v>291</v>
      </c>
      <c r="G372" s="54">
        <v>0</v>
      </c>
      <c r="H372" s="54">
        <v>0</v>
      </c>
    </row>
    <row r="373" spans="1:8" ht="84">
      <c r="A373" s="7" t="s">
        <v>816</v>
      </c>
      <c r="B373" s="57" t="s">
        <v>805</v>
      </c>
      <c r="C373" s="68" t="s">
        <v>183</v>
      </c>
      <c r="D373" s="177"/>
      <c r="E373" s="24" t="s">
        <v>184</v>
      </c>
      <c r="F373" s="58">
        <f>F374</f>
        <v>1120.0999999999999</v>
      </c>
      <c r="G373" s="58">
        <f>G374</f>
        <v>0</v>
      </c>
      <c r="H373" s="58">
        <f>H374</f>
        <v>0</v>
      </c>
    </row>
    <row r="374" spans="1:8" ht="36">
      <c r="A374" s="7" t="s">
        <v>816</v>
      </c>
      <c r="B374" s="57" t="s">
        <v>805</v>
      </c>
      <c r="C374" s="68" t="s">
        <v>183</v>
      </c>
      <c r="D374" s="23" t="s">
        <v>807</v>
      </c>
      <c r="E374" s="24" t="s">
        <v>808</v>
      </c>
      <c r="F374" s="58">
        <v>1120.0999999999999</v>
      </c>
      <c r="G374" s="178">
        <v>0</v>
      </c>
      <c r="H374" s="178">
        <v>0</v>
      </c>
    </row>
    <row r="375" spans="1:8" ht="80.45" customHeight="1">
      <c r="A375" s="7" t="s">
        <v>816</v>
      </c>
      <c r="B375" s="57" t="s">
        <v>805</v>
      </c>
      <c r="C375" s="68" t="s">
        <v>290</v>
      </c>
      <c r="D375" s="177"/>
      <c r="E375" s="24" t="s">
        <v>315</v>
      </c>
      <c r="F375" s="58">
        <f>F376</f>
        <v>300</v>
      </c>
      <c r="G375" s="58">
        <f>G376</f>
        <v>0</v>
      </c>
      <c r="H375" s="58">
        <f>H376</f>
        <v>0</v>
      </c>
    </row>
    <row r="376" spans="1:8" ht="36">
      <c r="A376" s="7" t="s">
        <v>816</v>
      </c>
      <c r="B376" s="57" t="s">
        <v>805</v>
      </c>
      <c r="C376" s="68" t="s">
        <v>290</v>
      </c>
      <c r="D376" s="23" t="s">
        <v>807</v>
      </c>
      <c r="E376" s="24" t="s">
        <v>808</v>
      </c>
      <c r="F376" s="53">
        <v>300</v>
      </c>
      <c r="G376" s="54">
        <v>0</v>
      </c>
      <c r="H376" s="54">
        <v>0</v>
      </c>
    </row>
    <row r="377" spans="1:8" ht="48">
      <c r="A377" s="7" t="s">
        <v>816</v>
      </c>
      <c r="B377" s="57" t="s">
        <v>805</v>
      </c>
      <c r="C377" s="59" t="s">
        <v>107</v>
      </c>
      <c r="D377" s="60"/>
      <c r="E377" s="31" t="s">
        <v>108</v>
      </c>
      <c r="F377" s="58">
        <f>F378+F388</f>
        <v>60268.707999999999</v>
      </c>
      <c r="G377" s="58">
        <f>G378+G388</f>
        <v>19865.038</v>
      </c>
      <c r="H377" s="58">
        <f>H378+H388</f>
        <v>17621.806</v>
      </c>
    </row>
    <row r="378" spans="1:8" ht="37.15" customHeight="1">
      <c r="A378" s="7" t="s">
        <v>816</v>
      </c>
      <c r="B378" s="57" t="s">
        <v>805</v>
      </c>
      <c r="C378" s="59" t="s">
        <v>109</v>
      </c>
      <c r="D378" s="60"/>
      <c r="E378" s="31" t="s">
        <v>110</v>
      </c>
      <c r="F378" s="58">
        <f>F379+F382+F384+F386</f>
        <v>21261.087</v>
      </c>
      <c r="G378" s="58">
        <f>G379+G382+G384+G386</f>
        <v>19865.038</v>
      </c>
      <c r="H378" s="58">
        <f>H379+H382+H384+H386</f>
        <v>17621.806</v>
      </c>
    </row>
    <row r="379" spans="1:8" ht="36">
      <c r="A379" s="7" t="s">
        <v>816</v>
      </c>
      <c r="B379" s="57" t="s">
        <v>805</v>
      </c>
      <c r="C379" s="59" t="s">
        <v>111</v>
      </c>
      <c r="D379" s="60"/>
      <c r="E379" s="31" t="s">
        <v>112</v>
      </c>
      <c r="F379" s="58">
        <f>F380+F381</f>
        <v>11758.475</v>
      </c>
      <c r="G379" s="58">
        <f>G380+G381</f>
        <v>13621.806</v>
      </c>
      <c r="H379" s="58">
        <f>H380+H381</f>
        <v>17621.806</v>
      </c>
    </row>
    <row r="380" spans="1:8" ht="36">
      <c r="A380" s="7" t="s">
        <v>816</v>
      </c>
      <c r="B380" s="57" t="s">
        <v>805</v>
      </c>
      <c r="C380" s="59" t="s">
        <v>111</v>
      </c>
      <c r="D380" s="23" t="s">
        <v>807</v>
      </c>
      <c r="E380" s="24" t="s">
        <v>808</v>
      </c>
      <c r="F380" s="58">
        <v>8242.2520000000004</v>
      </c>
      <c r="G380" s="58">
        <v>6105.5829999999996</v>
      </c>
      <c r="H380" s="58">
        <v>8105.5829999999996</v>
      </c>
    </row>
    <row r="381" spans="1:8" ht="48">
      <c r="A381" s="7" t="s">
        <v>816</v>
      </c>
      <c r="B381" s="57" t="s">
        <v>805</v>
      </c>
      <c r="C381" s="59" t="s">
        <v>111</v>
      </c>
      <c r="D381" s="6">
        <v>600</v>
      </c>
      <c r="E381" s="24" t="s">
        <v>847</v>
      </c>
      <c r="F381" s="58">
        <v>3516.223</v>
      </c>
      <c r="G381" s="58">
        <v>7516.223</v>
      </c>
      <c r="H381" s="58">
        <v>9516.223</v>
      </c>
    </row>
    <row r="382" spans="1:8" ht="49.15" customHeight="1">
      <c r="A382" s="7" t="s">
        <v>816</v>
      </c>
      <c r="B382" s="57" t="s">
        <v>805</v>
      </c>
      <c r="C382" s="59" t="s">
        <v>328</v>
      </c>
      <c r="D382" s="60"/>
      <c r="E382" s="202" t="s">
        <v>115</v>
      </c>
      <c r="F382" s="58">
        <f>F383</f>
        <v>3259.38</v>
      </c>
      <c r="G382" s="58">
        <f>G383</f>
        <v>0</v>
      </c>
      <c r="H382" s="58">
        <f>H383</f>
        <v>0</v>
      </c>
    </row>
    <row r="383" spans="1:8" ht="36">
      <c r="A383" s="7" t="s">
        <v>816</v>
      </c>
      <c r="B383" s="57" t="s">
        <v>805</v>
      </c>
      <c r="C383" s="59" t="s">
        <v>328</v>
      </c>
      <c r="D383" s="23" t="s">
        <v>807</v>
      </c>
      <c r="E383" s="24" t="s">
        <v>808</v>
      </c>
      <c r="F383" s="58">
        <v>3259.38</v>
      </c>
      <c r="G383" s="58">
        <v>0</v>
      </c>
      <c r="H383" s="58">
        <v>0</v>
      </c>
    </row>
    <row r="384" spans="1:8" ht="24.6" customHeight="1">
      <c r="A384" s="7" t="s">
        <v>816</v>
      </c>
      <c r="B384" s="57" t="s">
        <v>805</v>
      </c>
      <c r="C384" s="59" t="s">
        <v>329</v>
      </c>
      <c r="D384" s="60"/>
      <c r="E384" s="202" t="s">
        <v>113</v>
      </c>
      <c r="F384" s="58">
        <f>F385</f>
        <v>6180.8</v>
      </c>
      <c r="G384" s="58">
        <f>G385</f>
        <v>6180.8</v>
      </c>
      <c r="H384" s="58">
        <f>H385</f>
        <v>0</v>
      </c>
    </row>
    <row r="385" spans="1:8" ht="36">
      <c r="A385" s="7" t="s">
        <v>816</v>
      </c>
      <c r="B385" s="57" t="s">
        <v>805</v>
      </c>
      <c r="C385" s="59" t="s">
        <v>329</v>
      </c>
      <c r="D385" s="23" t="s">
        <v>807</v>
      </c>
      <c r="E385" s="24" t="s">
        <v>808</v>
      </c>
      <c r="F385" s="58">
        <v>6180.8</v>
      </c>
      <c r="G385" s="58">
        <v>6180.8</v>
      </c>
      <c r="H385" s="58">
        <v>0</v>
      </c>
    </row>
    <row r="386" spans="1:8" ht="38.450000000000003" customHeight="1">
      <c r="A386" s="7" t="s">
        <v>816</v>
      </c>
      <c r="B386" s="57" t="s">
        <v>805</v>
      </c>
      <c r="C386" s="59" t="s">
        <v>330</v>
      </c>
      <c r="D386" s="60"/>
      <c r="E386" s="202" t="s">
        <v>114</v>
      </c>
      <c r="F386" s="58">
        <f>F387</f>
        <v>62.432000000000002</v>
      </c>
      <c r="G386" s="58">
        <f>G387</f>
        <v>62.432000000000002</v>
      </c>
      <c r="H386" s="58">
        <f>H387</f>
        <v>0</v>
      </c>
    </row>
    <row r="387" spans="1:8" ht="36">
      <c r="A387" s="7" t="s">
        <v>816</v>
      </c>
      <c r="B387" s="57" t="s">
        <v>805</v>
      </c>
      <c r="C387" s="59" t="s">
        <v>330</v>
      </c>
      <c r="D387" s="23" t="s">
        <v>807</v>
      </c>
      <c r="E387" s="24" t="s">
        <v>808</v>
      </c>
      <c r="F387" s="58">
        <v>62.432000000000002</v>
      </c>
      <c r="G387" s="58">
        <v>62.432000000000002</v>
      </c>
      <c r="H387" s="58">
        <v>0</v>
      </c>
    </row>
    <row r="388" spans="1:8" ht="48">
      <c r="A388" s="7" t="s">
        <v>816</v>
      </c>
      <c r="B388" s="57" t="s">
        <v>805</v>
      </c>
      <c r="C388" s="61" t="s">
        <v>763</v>
      </c>
      <c r="D388" s="60"/>
      <c r="E388" s="31" t="s">
        <v>116</v>
      </c>
      <c r="F388" s="58">
        <f>F389+F391</f>
        <v>39007.620999999999</v>
      </c>
      <c r="G388" s="58">
        <f>G389+G391</f>
        <v>0</v>
      </c>
      <c r="H388" s="58">
        <f>H389+H391</f>
        <v>0</v>
      </c>
    </row>
    <row r="389" spans="1:8" ht="23.45" customHeight="1">
      <c r="A389" s="7" t="s">
        <v>816</v>
      </c>
      <c r="B389" s="57" t="s">
        <v>805</v>
      </c>
      <c r="C389" s="61" t="s">
        <v>747</v>
      </c>
      <c r="D389" s="60"/>
      <c r="E389" s="31" t="s">
        <v>117</v>
      </c>
      <c r="F389" s="58">
        <f>F390</f>
        <v>14665.050999999999</v>
      </c>
      <c r="G389" s="58">
        <f>G390</f>
        <v>0</v>
      </c>
      <c r="H389" s="58">
        <f>H390</f>
        <v>0</v>
      </c>
    </row>
    <row r="390" spans="1:8" ht="36">
      <c r="A390" s="7" t="s">
        <v>816</v>
      </c>
      <c r="B390" s="57" t="s">
        <v>805</v>
      </c>
      <c r="C390" s="61" t="s">
        <v>747</v>
      </c>
      <c r="D390" s="23" t="s">
        <v>807</v>
      </c>
      <c r="E390" s="24" t="s">
        <v>808</v>
      </c>
      <c r="F390" s="58">
        <v>14665.050999999999</v>
      </c>
      <c r="G390" s="58">
        <v>0</v>
      </c>
      <c r="H390" s="58">
        <v>0</v>
      </c>
    </row>
    <row r="391" spans="1:8" ht="60">
      <c r="A391" s="180" t="s">
        <v>816</v>
      </c>
      <c r="B391" s="203" t="s">
        <v>805</v>
      </c>
      <c r="C391" s="204" t="s">
        <v>358</v>
      </c>
      <c r="D391" s="205"/>
      <c r="E391" s="181" t="s">
        <v>310</v>
      </c>
      <c r="F391" s="206">
        <f>F392</f>
        <v>24342.57</v>
      </c>
      <c r="G391" s="206">
        <f>G392</f>
        <v>0</v>
      </c>
      <c r="H391" s="206">
        <f>H392</f>
        <v>0</v>
      </c>
    </row>
    <row r="392" spans="1:8" ht="36">
      <c r="A392" s="180" t="s">
        <v>816</v>
      </c>
      <c r="B392" s="203" t="s">
        <v>805</v>
      </c>
      <c r="C392" s="204" t="s">
        <v>358</v>
      </c>
      <c r="D392" s="185" t="s">
        <v>807</v>
      </c>
      <c r="E392" s="184" t="s">
        <v>808</v>
      </c>
      <c r="F392" s="206">
        <v>24342.57</v>
      </c>
      <c r="G392" s="206">
        <f>G382</f>
        <v>0</v>
      </c>
      <c r="H392" s="206">
        <f>H382</f>
        <v>0</v>
      </c>
    </row>
    <row r="393" spans="1:8">
      <c r="A393" s="7" t="s">
        <v>816</v>
      </c>
      <c r="B393" s="57" t="s">
        <v>805</v>
      </c>
      <c r="C393" s="28" t="s">
        <v>860</v>
      </c>
      <c r="D393" s="60"/>
      <c r="E393" s="31" t="s">
        <v>794</v>
      </c>
      <c r="F393" s="53">
        <f t="shared" ref="F393:H394" si="25">F394</f>
        <v>63384.824000000001</v>
      </c>
      <c r="G393" s="53">
        <f t="shared" si="25"/>
        <v>63213.674000000006</v>
      </c>
      <c r="H393" s="53">
        <f t="shared" si="25"/>
        <v>63213.674000000006</v>
      </c>
    </row>
    <row r="394" spans="1:8" ht="36">
      <c r="A394" s="7" t="s">
        <v>816</v>
      </c>
      <c r="B394" s="57" t="s">
        <v>805</v>
      </c>
      <c r="C394" s="59" t="s">
        <v>861</v>
      </c>
      <c r="D394" s="60"/>
      <c r="E394" s="31" t="s">
        <v>796</v>
      </c>
      <c r="F394" s="53">
        <f t="shared" si="25"/>
        <v>63384.824000000001</v>
      </c>
      <c r="G394" s="53">
        <f t="shared" si="25"/>
        <v>63213.674000000006</v>
      </c>
      <c r="H394" s="53">
        <f t="shared" si="25"/>
        <v>63213.674000000006</v>
      </c>
    </row>
    <row r="395" spans="1:8" ht="27" customHeight="1">
      <c r="A395" s="7" t="s">
        <v>816</v>
      </c>
      <c r="B395" s="57" t="s">
        <v>805</v>
      </c>
      <c r="C395" s="59" t="s">
        <v>118</v>
      </c>
      <c r="D395" s="60"/>
      <c r="E395" s="31" t="s">
        <v>837</v>
      </c>
      <c r="F395" s="53">
        <f>F396+F397+F399+F398</f>
        <v>63384.824000000001</v>
      </c>
      <c r="G395" s="53">
        <f>G396+G397+G399+G398</f>
        <v>63213.674000000006</v>
      </c>
      <c r="H395" s="53">
        <f>H396+H397+H399+H398</f>
        <v>63213.674000000006</v>
      </c>
    </row>
    <row r="396" spans="1:8" ht="96">
      <c r="A396" s="7" t="s">
        <v>816</v>
      </c>
      <c r="B396" s="57" t="s">
        <v>805</v>
      </c>
      <c r="C396" s="59" t="s">
        <v>118</v>
      </c>
      <c r="D396" s="23" t="s">
        <v>799</v>
      </c>
      <c r="E396" s="24" t="s">
        <v>800</v>
      </c>
      <c r="F396" s="53">
        <v>54968.669000000002</v>
      </c>
      <c r="G396" s="53">
        <v>54968.669000000002</v>
      </c>
      <c r="H396" s="53">
        <v>54968.669000000002</v>
      </c>
    </row>
    <row r="397" spans="1:8" ht="36">
      <c r="A397" s="7" t="s">
        <v>816</v>
      </c>
      <c r="B397" s="57" t="s">
        <v>805</v>
      </c>
      <c r="C397" s="59" t="s">
        <v>118</v>
      </c>
      <c r="D397" s="23" t="s">
        <v>807</v>
      </c>
      <c r="E397" s="24" t="s">
        <v>808</v>
      </c>
      <c r="F397" s="53">
        <v>7880.3270000000002</v>
      </c>
      <c r="G397" s="53">
        <v>7789.8530000000001</v>
      </c>
      <c r="H397" s="53">
        <v>7789.8530000000001</v>
      </c>
    </row>
    <row r="398" spans="1:8" ht="24">
      <c r="A398" s="7" t="s">
        <v>816</v>
      </c>
      <c r="B398" s="57" t="s">
        <v>805</v>
      </c>
      <c r="C398" s="59" t="s">
        <v>118</v>
      </c>
      <c r="D398" s="179">
        <v>300</v>
      </c>
      <c r="E398" s="181" t="s">
        <v>809</v>
      </c>
      <c r="F398" s="53">
        <v>80.676000000000002</v>
      </c>
      <c r="G398" s="53">
        <v>0</v>
      </c>
      <c r="H398" s="53">
        <v>0</v>
      </c>
    </row>
    <row r="399" spans="1:8">
      <c r="A399" s="7" t="s">
        <v>816</v>
      </c>
      <c r="B399" s="57" t="s">
        <v>805</v>
      </c>
      <c r="C399" s="59" t="s">
        <v>118</v>
      </c>
      <c r="D399" s="6" t="s">
        <v>838</v>
      </c>
      <c r="E399" s="5" t="s">
        <v>831</v>
      </c>
      <c r="F399" s="53">
        <v>455.15199999999999</v>
      </c>
      <c r="G399" s="53">
        <v>455.15199999999999</v>
      </c>
      <c r="H399" s="53">
        <v>455.15199999999999</v>
      </c>
    </row>
    <row r="400" spans="1:8" ht="24">
      <c r="A400" s="7" t="s">
        <v>816</v>
      </c>
      <c r="B400" s="57" t="s">
        <v>805</v>
      </c>
      <c r="C400" s="7" t="s">
        <v>801</v>
      </c>
      <c r="D400" s="6"/>
      <c r="E400" s="5" t="s">
        <v>802</v>
      </c>
      <c r="F400" s="53">
        <f>F401</f>
        <v>1000</v>
      </c>
      <c r="G400" s="53">
        <f t="shared" ref="G400:H402" si="26">G401</f>
        <v>0</v>
      </c>
      <c r="H400" s="53">
        <f t="shared" si="26"/>
        <v>0</v>
      </c>
    </row>
    <row r="401" spans="1:8" ht="72">
      <c r="A401" s="7" t="s">
        <v>816</v>
      </c>
      <c r="B401" s="57" t="s">
        <v>805</v>
      </c>
      <c r="C401" s="7" t="s">
        <v>695</v>
      </c>
      <c r="D401" s="25"/>
      <c r="E401" s="26" t="s">
        <v>697</v>
      </c>
      <c r="F401" s="53">
        <f>F402</f>
        <v>1000</v>
      </c>
      <c r="G401" s="53">
        <f t="shared" si="26"/>
        <v>0</v>
      </c>
      <c r="H401" s="53">
        <f t="shared" si="26"/>
        <v>0</v>
      </c>
    </row>
    <row r="402" spans="1:8" ht="48">
      <c r="A402" s="7" t="s">
        <v>816</v>
      </c>
      <c r="B402" s="57" t="s">
        <v>805</v>
      </c>
      <c r="C402" s="7" t="s">
        <v>696</v>
      </c>
      <c r="D402" s="25"/>
      <c r="E402" s="26" t="s">
        <v>694</v>
      </c>
      <c r="F402" s="53">
        <f>F403</f>
        <v>1000</v>
      </c>
      <c r="G402" s="53">
        <f t="shared" si="26"/>
        <v>0</v>
      </c>
      <c r="H402" s="53">
        <f t="shared" si="26"/>
        <v>0</v>
      </c>
    </row>
    <row r="403" spans="1:8" ht="36">
      <c r="A403" s="7" t="s">
        <v>816</v>
      </c>
      <c r="B403" s="57" t="s">
        <v>805</v>
      </c>
      <c r="C403" s="7" t="s">
        <v>696</v>
      </c>
      <c r="D403" s="23" t="s">
        <v>807</v>
      </c>
      <c r="E403" s="24" t="s">
        <v>808</v>
      </c>
      <c r="F403" s="53">
        <v>1000</v>
      </c>
      <c r="G403" s="53">
        <v>0</v>
      </c>
      <c r="H403" s="53">
        <v>0</v>
      </c>
    </row>
    <row r="404" spans="1:8" ht="36">
      <c r="A404" s="14" t="s">
        <v>816</v>
      </c>
      <c r="B404" s="14" t="s">
        <v>816</v>
      </c>
      <c r="C404" s="62"/>
      <c r="D404" s="63"/>
      <c r="E404" s="64" t="s">
        <v>119</v>
      </c>
      <c r="F404" s="65">
        <f t="shared" ref="F404:H406" si="27">F405</f>
        <v>30478.805999999997</v>
      </c>
      <c r="G404" s="65">
        <f t="shared" si="27"/>
        <v>30282.590999999997</v>
      </c>
      <c r="H404" s="65">
        <f t="shared" si="27"/>
        <v>30282.590999999997</v>
      </c>
    </row>
    <row r="405" spans="1:8" ht="60">
      <c r="A405" s="7" t="s">
        <v>816</v>
      </c>
      <c r="B405" s="15" t="s">
        <v>816</v>
      </c>
      <c r="C405" s="38" t="s">
        <v>38</v>
      </c>
      <c r="D405" s="18"/>
      <c r="E405" s="19" t="s">
        <v>120</v>
      </c>
      <c r="F405" s="66">
        <f t="shared" si="27"/>
        <v>30478.805999999997</v>
      </c>
      <c r="G405" s="66">
        <f t="shared" si="27"/>
        <v>30282.590999999997</v>
      </c>
      <c r="H405" s="66">
        <f t="shared" si="27"/>
        <v>30282.590999999997</v>
      </c>
    </row>
    <row r="406" spans="1:8">
      <c r="A406" s="7" t="s">
        <v>816</v>
      </c>
      <c r="B406" s="7" t="s">
        <v>816</v>
      </c>
      <c r="C406" s="7" t="s">
        <v>121</v>
      </c>
      <c r="D406" s="6"/>
      <c r="E406" s="5" t="s">
        <v>794</v>
      </c>
      <c r="F406" s="53">
        <f t="shared" si="27"/>
        <v>30478.805999999997</v>
      </c>
      <c r="G406" s="53">
        <f t="shared" si="27"/>
        <v>30282.590999999997</v>
      </c>
      <c r="H406" s="53">
        <f t="shared" si="27"/>
        <v>30282.590999999997</v>
      </c>
    </row>
    <row r="407" spans="1:8" ht="36">
      <c r="A407" s="7" t="s">
        <v>816</v>
      </c>
      <c r="B407" s="7" t="s">
        <v>816</v>
      </c>
      <c r="C407" s="28" t="s">
        <v>122</v>
      </c>
      <c r="D407" s="6"/>
      <c r="E407" s="5" t="s">
        <v>796</v>
      </c>
      <c r="F407" s="53">
        <f>F408+F411+F413</f>
        <v>30478.805999999997</v>
      </c>
      <c r="G407" s="53">
        <f>G408+G411+G413</f>
        <v>30282.590999999997</v>
      </c>
      <c r="H407" s="53">
        <f>H408+H411+H413</f>
        <v>30282.590999999997</v>
      </c>
    </row>
    <row r="408" spans="1:8" ht="60">
      <c r="A408" s="7" t="s">
        <v>816</v>
      </c>
      <c r="B408" s="7" t="s">
        <v>816</v>
      </c>
      <c r="C408" s="22" t="s">
        <v>123</v>
      </c>
      <c r="D408" s="6"/>
      <c r="E408" s="5" t="s">
        <v>863</v>
      </c>
      <c r="F408" s="53">
        <f>F409+F410</f>
        <v>12259.578</v>
      </c>
      <c r="G408" s="53">
        <f>G409+G410</f>
        <v>12259.578</v>
      </c>
      <c r="H408" s="53">
        <f>H409+H410</f>
        <v>12259.578</v>
      </c>
    </row>
    <row r="409" spans="1:8" ht="96">
      <c r="A409" s="7" t="s">
        <v>816</v>
      </c>
      <c r="B409" s="7" t="s">
        <v>816</v>
      </c>
      <c r="C409" s="28" t="s">
        <v>123</v>
      </c>
      <c r="D409" s="23" t="s">
        <v>799</v>
      </c>
      <c r="E409" s="24" t="s">
        <v>800</v>
      </c>
      <c r="F409" s="53">
        <v>11954.314</v>
      </c>
      <c r="G409" s="53">
        <v>11954.314</v>
      </c>
      <c r="H409" s="53">
        <v>11954.314</v>
      </c>
    </row>
    <row r="410" spans="1:8" ht="36">
      <c r="A410" s="7" t="s">
        <v>816</v>
      </c>
      <c r="B410" s="7" t="s">
        <v>816</v>
      </c>
      <c r="C410" s="28" t="s">
        <v>123</v>
      </c>
      <c r="D410" s="23" t="s">
        <v>807</v>
      </c>
      <c r="E410" s="24" t="s">
        <v>808</v>
      </c>
      <c r="F410" s="21">
        <v>305.26400000000001</v>
      </c>
      <c r="G410" s="21">
        <v>305.26400000000001</v>
      </c>
      <c r="H410" s="21">
        <v>305.26400000000001</v>
      </c>
    </row>
    <row r="411" spans="1:8" ht="60">
      <c r="A411" s="7" t="s">
        <v>816</v>
      </c>
      <c r="B411" s="7" t="s">
        <v>816</v>
      </c>
      <c r="C411" s="28" t="s">
        <v>124</v>
      </c>
      <c r="D411" s="25"/>
      <c r="E411" s="26" t="s">
        <v>815</v>
      </c>
      <c r="F411" s="53">
        <f>F412</f>
        <v>8718.1919999999991</v>
      </c>
      <c r="G411" s="53">
        <f>G412</f>
        <v>8718.1919999999991</v>
      </c>
      <c r="H411" s="53">
        <f>H412</f>
        <v>8718.1919999999991</v>
      </c>
    </row>
    <row r="412" spans="1:8" ht="96">
      <c r="A412" s="7" t="s">
        <v>816</v>
      </c>
      <c r="B412" s="7" t="s">
        <v>816</v>
      </c>
      <c r="C412" s="28" t="s">
        <v>124</v>
      </c>
      <c r="D412" s="23" t="s">
        <v>799</v>
      </c>
      <c r="E412" s="24" t="s">
        <v>800</v>
      </c>
      <c r="F412" s="53">
        <v>8718.1919999999991</v>
      </c>
      <c r="G412" s="53">
        <v>8718.1919999999991</v>
      </c>
      <c r="H412" s="53">
        <v>8718.1919999999991</v>
      </c>
    </row>
    <row r="413" spans="1:8" ht="27" customHeight="1">
      <c r="A413" s="7" t="s">
        <v>816</v>
      </c>
      <c r="B413" s="7" t="s">
        <v>816</v>
      </c>
      <c r="C413" s="28" t="s">
        <v>664</v>
      </c>
      <c r="D413" s="25"/>
      <c r="E413" s="31" t="s">
        <v>837</v>
      </c>
      <c r="F413" s="53">
        <f>F414+F415</f>
        <v>9501.0360000000001</v>
      </c>
      <c r="G413" s="53">
        <f>G414+G415</f>
        <v>9304.8209999999999</v>
      </c>
      <c r="H413" s="53">
        <f>H414+H415</f>
        <v>9304.8209999999999</v>
      </c>
    </row>
    <row r="414" spans="1:8" ht="96">
      <c r="A414" s="7" t="s">
        <v>816</v>
      </c>
      <c r="B414" s="7" t="s">
        <v>816</v>
      </c>
      <c r="C414" s="28" t="s">
        <v>664</v>
      </c>
      <c r="D414" s="23" t="s">
        <v>799</v>
      </c>
      <c r="E414" s="24" t="s">
        <v>800</v>
      </c>
      <c r="F414" s="53">
        <v>9061.9410000000007</v>
      </c>
      <c r="G414" s="53">
        <v>9061.9410000000007</v>
      </c>
      <c r="H414" s="53">
        <v>9061.9410000000007</v>
      </c>
    </row>
    <row r="415" spans="1:8" ht="36">
      <c r="A415" s="7" t="s">
        <v>816</v>
      </c>
      <c r="B415" s="7" t="s">
        <v>816</v>
      </c>
      <c r="C415" s="28" t="s">
        <v>664</v>
      </c>
      <c r="D415" s="23" t="s">
        <v>807</v>
      </c>
      <c r="E415" s="24" t="s">
        <v>808</v>
      </c>
      <c r="F415" s="21">
        <v>439.09500000000003</v>
      </c>
      <c r="G415" s="21">
        <v>242.88</v>
      </c>
      <c r="H415" s="21">
        <v>242.88</v>
      </c>
    </row>
    <row r="416" spans="1:8">
      <c r="A416" s="10" t="s">
        <v>125</v>
      </c>
      <c r="B416" s="10" t="s">
        <v>787</v>
      </c>
      <c r="C416" s="44"/>
      <c r="D416" s="6"/>
      <c r="E416" s="11" t="s">
        <v>126</v>
      </c>
      <c r="F416" s="12">
        <f>F417+F458+F523+F564+F580+F597</f>
        <v>2060491.7679999999</v>
      </c>
      <c r="G416" s="12">
        <f>G417+G458+G523+G564+G580+G597</f>
        <v>1881310.331</v>
      </c>
      <c r="H416" s="12">
        <f>H417+H458+H523+H564+H580+H597</f>
        <v>1932557.1530000002</v>
      </c>
    </row>
    <row r="417" spans="1:8">
      <c r="A417" s="27" t="s">
        <v>125</v>
      </c>
      <c r="B417" s="27" t="s">
        <v>786</v>
      </c>
      <c r="C417" s="14"/>
      <c r="D417" s="27"/>
      <c r="E417" s="16" t="s">
        <v>549</v>
      </c>
      <c r="F417" s="17">
        <f>F418+F452</f>
        <v>762236.19099999999</v>
      </c>
      <c r="G417" s="17">
        <f>G418+G452</f>
        <v>707650.21900000004</v>
      </c>
      <c r="H417" s="17">
        <f>H418+H452</f>
        <v>731375.41899999999</v>
      </c>
    </row>
    <row r="418" spans="1:8" ht="48">
      <c r="A418" s="18" t="s">
        <v>125</v>
      </c>
      <c r="B418" s="18" t="s">
        <v>786</v>
      </c>
      <c r="C418" s="15" t="s">
        <v>128</v>
      </c>
      <c r="D418" s="18"/>
      <c r="E418" s="19" t="s">
        <v>129</v>
      </c>
      <c r="F418" s="20">
        <f>F419</f>
        <v>759107.24100000004</v>
      </c>
      <c r="G418" s="20">
        <f>G419</f>
        <v>707650.21900000004</v>
      </c>
      <c r="H418" s="20">
        <f>H419</f>
        <v>731375.41899999999</v>
      </c>
    </row>
    <row r="419" spans="1:8" ht="24">
      <c r="A419" s="6" t="s">
        <v>125</v>
      </c>
      <c r="B419" s="6" t="s">
        <v>786</v>
      </c>
      <c r="C419" s="7" t="s">
        <v>550</v>
      </c>
      <c r="D419" s="6"/>
      <c r="E419" s="5" t="s">
        <v>551</v>
      </c>
      <c r="F419" s="21">
        <f>F420+F429+F432+F445</f>
        <v>759107.24100000004</v>
      </c>
      <c r="G419" s="21">
        <f>G420+G429+G432+G445</f>
        <v>707650.21900000004</v>
      </c>
      <c r="H419" s="21">
        <f>H420+H429+H432+H445</f>
        <v>731375.41899999999</v>
      </c>
    </row>
    <row r="420" spans="1:8" ht="60">
      <c r="A420" s="6" t="s">
        <v>125</v>
      </c>
      <c r="B420" s="6" t="s">
        <v>786</v>
      </c>
      <c r="C420" s="7" t="s">
        <v>552</v>
      </c>
      <c r="D420" s="6"/>
      <c r="E420" s="5" t="s">
        <v>553</v>
      </c>
      <c r="F420" s="21">
        <f>F421+F423+F427+F425</f>
        <v>339131.12100000004</v>
      </c>
      <c r="G420" s="21">
        <f>G421+G423+G427+G425</f>
        <v>310599.21899999998</v>
      </c>
      <c r="H420" s="21">
        <f>H421+H423+H427+H425</f>
        <v>322599.21899999998</v>
      </c>
    </row>
    <row r="421" spans="1:8" ht="36">
      <c r="A421" s="6" t="s">
        <v>125</v>
      </c>
      <c r="B421" s="6" t="s">
        <v>786</v>
      </c>
      <c r="C421" s="7" t="s">
        <v>554</v>
      </c>
      <c r="D421" s="6"/>
      <c r="E421" s="5" t="s">
        <v>555</v>
      </c>
      <c r="F421" s="21">
        <f>F422</f>
        <v>271655.255</v>
      </c>
      <c r="G421" s="21">
        <f>G422</f>
        <v>278599.21899999998</v>
      </c>
      <c r="H421" s="21">
        <f>H422</f>
        <v>290599.21899999998</v>
      </c>
    </row>
    <row r="422" spans="1:8" ht="48">
      <c r="A422" s="6" t="s">
        <v>125</v>
      </c>
      <c r="B422" s="6" t="s">
        <v>786</v>
      </c>
      <c r="C422" s="7" t="s">
        <v>554</v>
      </c>
      <c r="D422" s="37" t="s">
        <v>846</v>
      </c>
      <c r="E422" s="24" t="s">
        <v>847</v>
      </c>
      <c r="F422" s="21">
        <v>271655.255</v>
      </c>
      <c r="G422" s="21">
        <v>278599.21899999998</v>
      </c>
      <c r="H422" s="21">
        <v>290599.21899999998</v>
      </c>
    </row>
    <row r="423" spans="1:8" ht="36">
      <c r="A423" s="6" t="s">
        <v>125</v>
      </c>
      <c r="B423" s="6" t="s">
        <v>786</v>
      </c>
      <c r="C423" s="7" t="s">
        <v>556</v>
      </c>
      <c r="D423" s="6"/>
      <c r="E423" s="5" t="s">
        <v>557</v>
      </c>
      <c r="F423" s="21">
        <f>F424</f>
        <v>32000</v>
      </c>
      <c r="G423" s="21">
        <f>G424</f>
        <v>32000</v>
      </c>
      <c r="H423" s="21">
        <f>H424</f>
        <v>32000</v>
      </c>
    </row>
    <row r="424" spans="1:8" ht="48">
      <c r="A424" s="6" t="s">
        <v>125</v>
      </c>
      <c r="B424" s="6" t="s">
        <v>786</v>
      </c>
      <c r="C424" s="7" t="s">
        <v>556</v>
      </c>
      <c r="D424" s="37" t="s">
        <v>846</v>
      </c>
      <c r="E424" s="24" t="s">
        <v>847</v>
      </c>
      <c r="F424" s="21">
        <v>32000</v>
      </c>
      <c r="G424" s="21">
        <v>32000</v>
      </c>
      <c r="H424" s="21">
        <v>32000</v>
      </c>
    </row>
    <row r="425" spans="1:8" ht="48">
      <c r="A425" s="179" t="s">
        <v>125</v>
      </c>
      <c r="B425" s="179" t="s">
        <v>786</v>
      </c>
      <c r="C425" s="180" t="s">
        <v>201</v>
      </c>
      <c r="D425" s="179"/>
      <c r="E425" s="181" t="s">
        <v>202</v>
      </c>
      <c r="F425" s="182">
        <f>F426</f>
        <v>52.835999999999999</v>
      </c>
      <c r="G425" s="182">
        <f>G426</f>
        <v>0</v>
      </c>
      <c r="H425" s="182">
        <f>H426</f>
        <v>0</v>
      </c>
    </row>
    <row r="426" spans="1:8" ht="48">
      <c r="A426" s="179" t="s">
        <v>125</v>
      </c>
      <c r="B426" s="179" t="s">
        <v>786</v>
      </c>
      <c r="C426" s="180" t="s">
        <v>201</v>
      </c>
      <c r="D426" s="183" t="s">
        <v>846</v>
      </c>
      <c r="E426" s="184" t="s">
        <v>847</v>
      </c>
      <c r="F426" s="182">
        <v>52.835999999999999</v>
      </c>
      <c r="G426" s="182">
        <f>G427</f>
        <v>0</v>
      </c>
      <c r="H426" s="182">
        <f>H427</f>
        <v>0</v>
      </c>
    </row>
    <row r="427" spans="1:8" ht="48">
      <c r="A427" s="6" t="s">
        <v>125</v>
      </c>
      <c r="B427" s="6" t="s">
        <v>786</v>
      </c>
      <c r="C427" s="7" t="s">
        <v>558</v>
      </c>
      <c r="D427" s="6"/>
      <c r="E427" s="5" t="s">
        <v>559</v>
      </c>
      <c r="F427" s="21">
        <f>F428</f>
        <v>35423.03</v>
      </c>
      <c r="G427" s="21">
        <f>G428</f>
        <v>0</v>
      </c>
      <c r="H427" s="21">
        <f>H428</f>
        <v>0</v>
      </c>
    </row>
    <row r="428" spans="1:8" ht="48">
      <c r="A428" s="6" t="s">
        <v>125</v>
      </c>
      <c r="B428" s="6" t="s">
        <v>786</v>
      </c>
      <c r="C428" s="7" t="s">
        <v>558</v>
      </c>
      <c r="D428" s="37" t="s">
        <v>846</v>
      </c>
      <c r="E428" s="24" t="s">
        <v>847</v>
      </c>
      <c r="F428" s="21">
        <v>35423.03</v>
      </c>
      <c r="G428" s="21">
        <v>0</v>
      </c>
      <c r="H428" s="21">
        <v>0</v>
      </c>
    </row>
    <row r="429" spans="1:8" ht="70.900000000000006" customHeight="1">
      <c r="A429" s="6" t="s">
        <v>125</v>
      </c>
      <c r="B429" s="6" t="s">
        <v>786</v>
      </c>
      <c r="C429" s="7" t="s">
        <v>560</v>
      </c>
      <c r="D429" s="6"/>
      <c r="E429" s="5" t="s">
        <v>561</v>
      </c>
      <c r="F429" s="21">
        <f t="shared" ref="F429:H430" si="28">F430</f>
        <v>352435.7</v>
      </c>
      <c r="G429" s="21">
        <f t="shared" si="28"/>
        <v>353618</v>
      </c>
      <c r="H429" s="21">
        <f t="shared" si="28"/>
        <v>355343.2</v>
      </c>
    </row>
    <row r="430" spans="1:8" ht="84">
      <c r="A430" s="6" t="s">
        <v>125</v>
      </c>
      <c r="B430" s="6" t="s">
        <v>786</v>
      </c>
      <c r="C430" s="7" t="s">
        <v>562</v>
      </c>
      <c r="D430" s="35"/>
      <c r="E430" s="36" t="s">
        <v>563</v>
      </c>
      <c r="F430" s="21">
        <f t="shared" si="28"/>
        <v>352435.7</v>
      </c>
      <c r="G430" s="21">
        <f t="shared" si="28"/>
        <v>353618</v>
      </c>
      <c r="H430" s="21">
        <f t="shared" si="28"/>
        <v>355343.2</v>
      </c>
    </row>
    <row r="431" spans="1:8" ht="48">
      <c r="A431" s="6" t="s">
        <v>125</v>
      </c>
      <c r="B431" s="6" t="s">
        <v>786</v>
      </c>
      <c r="C431" s="7" t="s">
        <v>562</v>
      </c>
      <c r="D431" s="37" t="s">
        <v>846</v>
      </c>
      <c r="E431" s="24" t="s">
        <v>847</v>
      </c>
      <c r="F431" s="21">
        <v>352435.7</v>
      </c>
      <c r="G431" s="21">
        <v>353618</v>
      </c>
      <c r="H431" s="21">
        <v>355343.2</v>
      </c>
    </row>
    <row r="432" spans="1:8" ht="72">
      <c r="A432" s="6" t="s">
        <v>125</v>
      </c>
      <c r="B432" s="6" t="s">
        <v>786</v>
      </c>
      <c r="C432" s="7" t="s">
        <v>564</v>
      </c>
      <c r="D432" s="6"/>
      <c r="E432" s="5" t="s">
        <v>565</v>
      </c>
      <c r="F432" s="21">
        <f>F433+F435+F441+F443+F437+F439</f>
        <v>66616.420000000013</v>
      </c>
      <c r="G432" s="21">
        <f>G433+G435+G441+G443</f>
        <v>43433</v>
      </c>
      <c r="H432" s="21">
        <f>H433+H435+H441+H443</f>
        <v>53433</v>
      </c>
    </row>
    <row r="433" spans="1:8" ht="48">
      <c r="A433" s="6" t="s">
        <v>125</v>
      </c>
      <c r="B433" s="6" t="s">
        <v>786</v>
      </c>
      <c r="C433" s="7" t="s">
        <v>566</v>
      </c>
      <c r="D433" s="6"/>
      <c r="E433" s="5" t="s">
        <v>567</v>
      </c>
      <c r="F433" s="21">
        <f>F434</f>
        <v>41484.720000000001</v>
      </c>
      <c r="G433" s="21">
        <f>G434</f>
        <v>43183</v>
      </c>
      <c r="H433" s="21">
        <f>H434</f>
        <v>53183</v>
      </c>
    </row>
    <row r="434" spans="1:8" ht="48">
      <c r="A434" s="6" t="s">
        <v>125</v>
      </c>
      <c r="B434" s="6" t="s">
        <v>786</v>
      </c>
      <c r="C434" s="7" t="s">
        <v>566</v>
      </c>
      <c r="D434" s="37" t="s">
        <v>846</v>
      </c>
      <c r="E434" s="24" t="s">
        <v>847</v>
      </c>
      <c r="F434" s="21">
        <v>41484.720000000001</v>
      </c>
      <c r="G434" s="21">
        <v>43183</v>
      </c>
      <c r="H434" s="21">
        <v>53183</v>
      </c>
    </row>
    <row r="435" spans="1:8" ht="36">
      <c r="A435" s="6" t="s">
        <v>125</v>
      </c>
      <c r="B435" s="6" t="s">
        <v>786</v>
      </c>
      <c r="C435" s="7" t="s">
        <v>568</v>
      </c>
      <c r="D435" s="6"/>
      <c r="E435" s="5" t="s">
        <v>569</v>
      </c>
      <c r="F435" s="21">
        <f>F436</f>
        <v>250</v>
      </c>
      <c r="G435" s="21">
        <f>G436</f>
        <v>250</v>
      </c>
      <c r="H435" s="21">
        <f>H436</f>
        <v>250</v>
      </c>
    </row>
    <row r="436" spans="1:8" ht="48">
      <c r="A436" s="6" t="s">
        <v>125</v>
      </c>
      <c r="B436" s="6" t="s">
        <v>786</v>
      </c>
      <c r="C436" s="7" t="s">
        <v>568</v>
      </c>
      <c r="D436" s="37" t="s">
        <v>846</v>
      </c>
      <c r="E436" s="24" t="s">
        <v>847</v>
      </c>
      <c r="F436" s="21">
        <v>250</v>
      </c>
      <c r="G436" s="21">
        <v>250</v>
      </c>
      <c r="H436" s="21">
        <v>250</v>
      </c>
    </row>
    <row r="437" spans="1:8" ht="48">
      <c r="A437" s="6" t="s">
        <v>125</v>
      </c>
      <c r="B437" s="6" t="s">
        <v>786</v>
      </c>
      <c r="C437" s="77" t="s">
        <v>570</v>
      </c>
      <c r="D437" s="6"/>
      <c r="E437" s="5" t="s">
        <v>571</v>
      </c>
      <c r="F437" s="21">
        <f>F438</f>
        <v>30</v>
      </c>
      <c r="G437" s="21">
        <f>G438</f>
        <v>0</v>
      </c>
      <c r="H437" s="21">
        <f>H438</f>
        <v>0</v>
      </c>
    </row>
    <row r="438" spans="1:8" ht="48">
      <c r="A438" s="6" t="s">
        <v>125</v>
      </c>
      <c r="B438" s="6" t="s">
        <v>786</v>
      </c>
      <c r="C438" s="77" t="s">
        <v>570</v>
      </c>
      <c r="D438" s="37" t="s">
        <v>846</v>
      </c>
      <c r="E438" s="24" t="s">
        <v>847</v>
      </c>
      <c r="F438" s="21">
        <v>30</v>
      </c>
      <c r="G438" s="21">
        <v>0</v>
      </c>
      <c r="H438" s="21">
        <v>0</v>
      </c>
    </row>
    <row r="439" spans="1:8" ht="60">
      <c r="A439" s="6" t="s">
        <v>125</v>
      </c>
      <c r="B439" s="6" t="s">
        <v>786</v>
      </c>
      <c r="C439" s="77" t="s">
        <v>572</v>
      </c>
      <c r="D439" s="6"/>
      <c r="E439" s="5" t="s">
        <v>573</v>
      </c>
      <c r="F439" s="21">
        <f>F440</f>
        <v>2970</v>
      </c>
      <c r="G439" s="21">
        <f>G440</f>
        <v>0</v>
      </c>
      <c r="H439" s="21">
        <f>H440</f>
        <v>0</v>
      </c>
    </row>
    <row r="440" spans="1:8" ht="48">
      <c r="A440" s="6" t="s">
        <v>125</v>
      </c>
      <c r="B440" s="6" t="s">
        <v>786</v>
      </c>
      <c r="C440" s="77" t="s">
        <v>572</v>
      </c>
      <c r="D440" s="37" t="s">
        <v>846</v>
      </c>
      <c r="E440" s="24" t="s">
        <v>847</v>
      </c>
      <c r="F440" s="21">
        <v>2970</v>
      </c>
      <c r="G440" s="21">
        <v>0</v>
      </c>
      <c r="H440" s="21">
        <v>0</v>
      </c>
    </row>
    <row r="441" spans="1:8" ht="60">
      <c r="A441" s="6" t="s">
        <v>125</v>
      </c>
      <c r="B441" s="6" t="s">
        <v>786</v>
      </c>
      <c r="C441" s="77" t="s">
        <v>574</v>
      </c>
      <c r="D441" s="6"/>
      <c r="E441" s="5" t="s">
        <v>575</v>
      </c>
      <c r="F441" s="21">
        <f>F442</f>
        <v>17489.400000000001</v>
      </c>
      <c r="G441" s="21">
        <f>G442</f>
        <v>0</v>
      </c>
      <c r="H441" s="21">
        <f>H442</f>
        <v>0</v>
      </c>
    </row>
    <row r="442" spans="1:8" ht="36">
      <c r="A442" s="6" t="s">
        <v>125</v>
      </c>
      <c r="B442" s="6" t="s">
        <v>786</v>
      </c>
      <c r="C442" s="77" t="s">
        <v>574</v>
      </c>
      <c r="D442" s="23" t="s">
        <v>807</v>
      </c>
      <c r="E442" s="24" t="s">
        <v>808</v>
      </c>
      <c r="F442" s="21">
        <v>17489.400000000001</v>
      </c>
      <c r="G442" s="21">
        <v>0</v>
      </c>
      <c r="H442" s="21">
        <v>0</v>
      </c>
    </row>
    <row r="443" spans="1:8" ht="48">
      <c r="A443" s="6" t="s">
        <v>125</v>
      </c>
      <c r="B443" s="6" t="s">
        <v>786</v>
      </c>
      <c r="C443" s="77" t="s">
        <v>576</v>
      </c>
      <c r="D443" s="6"/>
      <c r="E443" s="5" t="s">
        <v>577</v>
      </c>
      <c r="F443" s="21">
        <f>F444</f>
        <v>4392.3</v>
      </c>
      <c r="G443" s="21">
        <f>G444</f>
        <v>0</v>
      </c>
      <c r="H443" s="21">
        <f>H444</f>
        <v>0</v>
      </c>
    </row>
    <row r="444" spans="1:8" ht="36">
      <c r="A444" s="6" t="s">
        <v>125</v>
      </c>
      <c r="B444" s="6" t="s">
        <v>786</v>
      </c>
      <c r="C444" s="77" t="s">
        <v>576</v>
      </c>
      <c r="D444" s="23" t="s">
        <v>807</v>
      </c>
      <c r="E444" s="24" t="s">
        <v>808</v>
      </c>
      <c r="F444" s="21">
        <v>4392.3</v>
      </c>
      <c r="G444" s="21">
        <v>0</v>
      </c>
      <c r="H444" s="21">
        <v>0</v>
      </c>
    </row>
    <row r="445" spans="1:8" ht="36">
      <c r="A445" s="6" t="s">
        <v>125</v>
      </c>
      <c r="B445" s="6" t="s">
        <v>786</v>
      </c>
      <c r="C445" s="7" t="s">
        <v>721</v>
      </c>
      <c r="D445" s="6"/>
      <c r="E445" s="5" t="s">
        <v>716</v>
      </c>
      <c r="F445" s="21">
        <f>F446+F448+F450</f>
        <v>924</v>
      </c>
      <c r="G445" s="21">
        <f>G446+G448</f>
        <v>0</v>
      </c>
      <c r="H445" s="21">
        <f>H446+H448</f>
        <v>0</v>
      </c>
    </row>
    <row r="446" spans="1:8" ht="60">
      <c r="A446" s="6" t="s">
        <v>125</v>
      </c>
      <c r="B446" s="6" t="s">
        <v>786</v>
      </c>
      <c r="C446" s="7" t="s">
        <v>720</v>
      </c>
      <c r="D446" s="27"/>
      <c r="E446" s="5" t="s">
        <v>668</v>
      </c>
      <c r="F446" s="21">
        <f>F447</f>
        <v>204</v>
      </c>
      <c r="G446" s="21">
        <f t="shared" ref="G446:H448" si="29">G447</f>
        <v>0</v>
      </c>
      <c r="H446" s="21">
        <f t="shared" si="29"/>
        <v>0</v>
      </c>
    </row>
    <row r="447" spans="1:8" ht="48">
      <c r="A447" s="6" t="s">
        <v>125</v>
      </c>
      <c r="B447" s="6" t="s">
        <v>786</v>
      </c>
      <c r="C447" s="7" t="s">
        <v>720</v>
      </c>
      <c r="D447" s="37" t="s">
        <v>846</v>
      </c>
      <c r="E447" s="24" t="s">
        <v>847</v>
      </c>
      <c r="F447" s="21">
        <v>204</v>
      </c>
      <c r="G447" s="21">
        <v>0</v>
      </c>
      <c r="H447" s="21">
        <v>0</v>
      </c>
    </row>
    <row r="448" spans="1:8" ht="72" customHeight="1">
      <c r="A448" s="6" t="s">
        <v>125</v>
      </c>
      <c r="B448" s="6" t="s">
        <v>786</v>
      </c>
      <c r="C448" s="7" t="s">
        <v>293</v>
      </c>
      <c r="D448" s="27"/>
      <c r="E448" s="5" t="s">
        <v>321</v>
      </c>
      <c r="F448" s="21">
        <f>F449</f>
        <v>600</v>
      </c>
      <c r="G448" s="21">
        <f t="shared" si="29"/>
        <v>0</v>
      </c>
      <c r="H448" s="21">
        <f t="shared" si="29"/>
        <v>0</v>
      </c>
    </row>
    <row r="449" spans="1:8" ht="48">
      <c r="A449" s="6" t="s">
        <v>125</v>
      </c>
      <c r="B449" s="6" t="s">
        <v>786</v>
      </c>
      <c r="C449" s="7" t="s">
        <v>293</v>
      </c>
      <c r="D449" s="37" t="s">
        <v>846</v>
      </c>
      <c r="E449" s="24" t="s">
        <v>847</v>
      </c>
      <c r="F449" s="21">
        <v>600</v>
      </c>
      <c r="G449" s="21">
        <v>0</v>
      </c>
      <c r="H449" s="21">
        <v>0</v>
      </c>
    </row>
    <row r="450" spans="1:8" ht="108">
      <c r="A450" s="6" t="s">
        <v>125</v>
      </c>
      <c r="B450" s="6" t="s">
        <v>786</v>
      </c>
      <c r="C450" s="7" t="s">
        <v>353</v>
      </c>
      <c r="D450" s="37"/>
      <c r="E450" s="24" t="s">
        <v>322</v>
      </c>
      <c r="F450" s="21">
        <f>F451</f>
        <v>120</v>
      </c>
      <c r="G450" s="21">
        <f>G451</f>
        <v>0</v>
      </c>
      <c r="H450" s="21">
        <f>H451</f>
        <v>0</v>
      </c>
    </row>
    <row r="451" spans="1:8" ht="48">
      <c r="A451" s="6" t="s">
        <v>125</v>
      </c>
      <c r="B451" s="6" t="s">
        <v>786</v>
      </c>
      <c r="C451" s="7" t="s">
        <v>353</v>
      </c>
      <c r="D451" s="37" t="s">
        <v>846</v>
      </c>
      <c r="E451" s="24" t="s">
        <v>847</v>
      </c>
      <c r="F451" s="21">
        <v>120</v>
      </c>
      <c r="G451" s="21">
        <v>0</v>
      </c>
      <c r="H451" s="21">
        <v>0</v>
      </c>
    </row>
    <row r="452" spans="1:8" ht="24">
      <c r="A452" s="6" t="s">
        <v>125</v>
      </c>
      <c r="B452" s="6" t="s">
        <v>786</v>
      </c>
      <c r="C452" s="7" t="s">
        <v>801</v>
      </c>
      <c r="D452" s="6"/>
      <c r="E452" s="5" t="s">
        <v>802</v>
      </c>
      <c r="F452" s="53">
        <f>F453</f>
        <v>3128.95</v>
      </c>
      <c r="G452" s="53">
        <f t="shared" ref="G452:H454" si="30">G453</f>
        <v>0</v>
      </c>
      <c r="H452" s="53">
        <f t="shared" si="30"/>
        <v>0</v>
      </c>
    </row>
    <row r="453" spans="1:8" ht="72">
      <c r="A453" s="6" t="s">
        <v>125</v>
      </c>
      <c r="B453" s="6" t="s">
        <v>786</v>
      </c>
      <c r="C453" s="7" t="s">
        <v>695</v>
      </c>
      <c r="D453" s="25"/>
      <c r="E453" s="26" t="s">
        <v>697</v>
      </c>
      <c r="F453" s="53">
        <f>F454+F456</f>
        <v>3128.95</v>
      </c>
      <c r="G453" s="53">
        <f>G454+G456</f>
        <v>0</v>
      </c>
      <c r="H453" s="53">
        <f>H454+H456</f>
        <v>0</v>
      </c>
    </row>
    <row r="454" spans="1:8" ht="48">
      <c r="A454" s="6" t="s">
        <v>125</v>
      </c>
      <c r="B454" s="6" t="s">
        <v>786</v>
      </c>
      <c r="C454" s="7" t="s">
        <v>696</v>
      </c>
      <c r="D454" s="25"/>
      <c r="E454" s="26" t="s">
        <v>694</v>
      </c>
      <c r="F454" s="53">
        <f>F455</f>
        <v>2648.95</v>
      </c>
      <c r="G454" s="53">
        <f t="shared" si="30"/>
        <v>0</v>
      </c>
      <c r="H454" s="53">
        <f t="shared" si="30"/>
        <v>0</v>
      </c>
    </row>
    <row r="455" spans="1:8" ht="48">
      <c r="A455" s="6" t="s">
        <v>125</v>
      </c>
      <c r="B455" s="6" t="s">
        <v>786</v>
      </c>
      <c r="C455" s="7" t="s">
        <v>696</v>
      </c>
      <c r="D455" s="37" t="s">
        <v>846</v>
      </c>
      <c r="E455" s="24" t="s">
        <v>847</v>
      </c>
      <c r="F455" s="53">
        <v>2648.95</v>
      </c>
      <c r="G455" s="53">
        <v>0</v>
      </c>
      <c r="H455" s="53">
        <v>0</v>
      </c>
    </row>
    <row r="456" spans="1:8" ht="132">
      <c r="A456" s="6" t="s">
        <v>125</v>
      </c>
      <c r="B456" s="6" t="s">
        <v>786</v>
      </c>
      <c r="C456" s="7" t="s">
        <v>354</v>
      </c>
      <c r="D456" s="23"/>
      <c r="E456" s="24" t="s">
        <v>320</v>
      </c>
      <c r="F456" s="53">
        <f>F457</f>
        <v>480</v>
      </c>
      <c r="G456" s="53">
        <f>G457</f>
        <v>0</v>
      </c>
      <c r="H456" s="53">
        <f>H457</f>
        <v>0</v>
      </c>
    </row>
    <row r="457" spans="1:8" ht="48">
      <c r="A457" s="6" t="s">
        <v>125</v>
      </c>
      <c r="B457" s="6" t="s">
        <v>786</v>
      </c>
      <c r="C457" s="7" t="s">
        <v>354</v>
      </c>
      <c r="D457" s="37" t="s">
        <v>846</v>
      </c>
      <c r="E457" s="24" t="s">
        <v>847</v>
      </c>
      <c r="F457" s="53">
        <v>480</v>
      </c>
      <c r="G457" s="53">
        <v>0</v>
      </c>
      <c r="H457" s="53">
        <v>0</v>
      </c>
    </row>
    <row r="458" spans="1:8">
      <c r="A458" s="27" t="s">
        <v>125</v>
      </c>
      <c r="B458" s="27" t="s">
        <v>789</v>
      </c>
      <c r="C458" s="14"/>
      <c r="D458" s="27"/>
      <c r="E458" s="16" t="s">
        <v>127</v>
      </c>
      <c r="F458" s="17">
        <f>F459+F519</f>
        <v>1046571.758</v>
      </c>
      <c r="G458" s="17">
        <f>G459+G519</f>
        <v>922583.81800000009</v>
      </c>
      <c r="H458" s="17">
        <f>H459+H519</f>
        <v>944097.34</v>
      </c>
    </row>
    <row r="459" spans="1:8" ht="48">
      <c r="A459" s="6" t="s">
        <v>125</v>
      </c>
      <c r="B459" s="6" t="s">
        <v>789</v>
      </c>
      <c r="C459" s="15" t="s">
        <v>128</v>
      </c>
      <c r="D459" s="18"/>
      <c r="E459" s="19" t="s">
        <v>129</v>
      </c>
      <c r="F459" s="21">
        <f>F460</f>
        <v>1042626.708</v>
      </c>
      <c r="G459" s="21">
        <f>G460</f>
        <v>922583.81800000009</v>
      </c>
      <c r="H459" s="21">
        <f>H460</f>
        <v>944097.34</v>
      </c>
    </row>
    <row r="460" spans="1:8" ht="24">
      <c r="A460" s="6" t="s">
        <v>125</v>
      </c>
      <c r="B460" s="6" t="s">
        <v>789</v>
      </c>
      <c r="C460" s="7" t="s">
        <v>130</v>
      </c>
      <c r="D460" s="6"/>
      <c r="E460" s="5" t="s">
        <v>368</v>
      </c>
      <c r="F460" s="21">
        <f>F461+F476+F481+F492+F497+F504</f>
        <v>1042626.708</v>
      </c>
      <c r="G460" s="21">
        <f>G461+G476+G481+G492+G497+G504</f>
        <v>922583.81800000009</v>
      </c>
      <c r="H460" s="21">
        <f>H461+H476+H481+H492+H497+H504</f>
        <v>944097.34</v>
      </c>
    </row>
    <row r="461" spans="1:8" ht="96">
      <c r="A461" s="6" t="s">
        <v>125</v>
      </c>
      <c r="B461" s="6" t="s">
        <v>789</v>
      </c>
      <c r="C461" s="7" t="s">
        <v>369</v>
      </c>
      <c r="D461" s="6"/>
      <c r="E461" s="5" t="s">
        <v>370</v>
      </c>
      <c r="F461" s="21">
        <f>F462+F464+F466+F468+F474+F472+F470</f>
        <v>871199.2</v>
      </c>
      <c r="G461" s="21">
        <f>G462+G464+G466+G468+G474+G472</f>
        <v>773835.28899999999</v>
      </c>
      <c r="H461" s="21">
        <f>H462+H464+H466+H468+H474+H472</f>
        <v>796819.66099999996</v>
      </c>
    </row>
    <row r="462" spans="1:8" ht="108">
      <c r="A462" s="6" t="s">
        <v>125</v>
      </c>
      <c r="B462" s="6" t="s">
        <v>789</v>
      </c>
      <c r="C462" s="40" t="s">
        <v>578</v>
      </c>
      <c r="D462" s="31"/>
      <c r="E462" s="78" t="s">
        <v>579</v>
      </c>
      <c r="F462" s="21">
        <f>F463</f>
        <v>654907.1</v>
      </c>
      <c r="G462" s="21">
        <f>G463</f>
        <v>655468.1</v>
      </c>
      <c r="H462" s="21">
        <f>H463</f>
        <v>658446.69999999995</v>
      </c>
    </row>
    <row r="463" spans="1:8" ht="48">
      <c r="A463" s="6" t="s">
        <v>125</v>
      </c>
      <c r="B463" s="6" t="s">
        <v>789</v>
      </c>
      <c r="C463" s="40" t="s">
        <v>578</v>
      </c>
      <c r="D463" s="37" t="s">
        <v>846</v>
      </c>
      <c r="E463" s="24" t="s">
        <v>847</v>
      </c>
      <c r="F463" s="21">
        <v>654907.1</v>
      </c>
      <c r="G463" s="21">
        <v>655468.1</v>
      </c>
      <c r="H463" s="21">
        <v>658446.69999999995</v>
      </c>
    </row>
    <row r="464" spans="1:8" ht="36">
      <c r="A464" s="6" t="s">
        <v>125</v>
      </c>
      <c r="B464" s="6" t="s">
        <v>789</v>
      </c>
      <c r="C464" s="7" t="s">
        <v>580</v>
      </c>
      <c r="D464" s="6"/>
      <c r="E464" s="5" t="s">
        <v>581</v>
      </c>
      <c r="F464" s="21">
        <f>F465</f>
        <v>86701.705000000002</v>
      </c>
      <c r="G464" s="21">
        <f>G465</f>
        <v>86594.188999999998</v>
      </c>
      <c r="H464" s="21">
        <f>H465</f>
        <v>86599.960999999996</v>
      </c>
    </row>
    <row r="465" spans="1:8" ht="48">
      <c r="A465" s="6" t="s">
        <v>125</v>
      </c>
      <c r="B465" s="6" t="s">
        <v>789</v>
      </c>
      <c r="C465" s="7" t="s">
        <v>580</v>
      </c>
      <c r="D465" s="23" t="s">
        <v>846</v>
      </c>
      <c r="E465" s="24" t="s">
        <v>847</v>
      </c>
      <c r="F465" s="21">
        <v>86701.705000000002</v>
      </c>
      <c r="G465" s="21">
        <v>86594.188999999998</v>
      </c>
      <c r="H465" s="21">
        <v>86599.960999999996</v>
      </c>
    </row>
    <row r="466" spans="1:8" ht="36">
      <c r="A466" s="6" t="s">
        <v>125</v>
      </c>
      <c r="B466" s="6" t="s">
        <v>789</v>
      </c>
      <c r="C466" s="7" t="s">
        <v>582</v>
      </c>
      <c r="D466" s="6"/>
      <c r="E466" s="5" t="s">
        <v>583</v>
      </c>
      <c r="F466" s="21">
        <f>F467</f>
        <v>81866.667000000001</v>
      </c>
      <c r="G466" s="21">
        <f>G467</f>
        <v>31773</v>
      </c>
      <c r="H466" s="21">
        <f>H467</f>
        <v>51773</v>
      </c>
    </row>
    <row r="467" spans="1:8" ht="48">
      <c r="A467" s="6" t="s">
        <v>125</v>
      </c>
      <c r="B467" s="6" t="s">
        <v>789</v>
      </c>
      <c r="C467" s="7" t="s">
        <v>582</v>
      </c>
      <c r="D467" s="37" t="s">
        <v>846</v>
      </c>
      <c r="E467" s="24" t="s">
        <v>847</v>
      </c>
      <c r="F467" s="21">
        <v>81866.667000000001</v>
      </c>
      <c r="G467" s="21">
        <v>31773</v>
      </c>
      <c r="H467" s="21">
        <v>51773</v>
      </c>
    </row>
    <row r="468" spans="1:8" ht="48">
      <c r="A468" s="6" t="s">
        <v>125</v>
      </c>
      <c r="B468" s="6" t="s">
        <v>789</v>
      </c>
      <c r="C468" s="7" t="s">
        <v>584</v>
      </c>
      <c r="D468" s="6"/>
      <c r="E468" s="5" t="s">
        <v>559</v>
      </c>
      <c r="F468" s="21">
        <f>F469</f>
        <v>35743.294000000002</v>
      </c>
      <c r="G468" s="21">
        <f>G469</f>
        <v>0</v>
      </c>
      <c r="H468" s="21">
        <f>H469</f>
        <v>0</v>
      </c>
    </row>
    <row r="469" spans="1:8" ht="48">
      <c r="A469" s="6" t="s">
        <v>125</v>
      </c>
      <c r="B469" s="6" t="s">
        <v>789</v>
      </c>
      <c r="C469" s="7" t="s">
        <v>584</v>
      </c>
      <c r="D469" s="37" t="s">
        <v>846</v>
      </c>
      <c r="E469" s="24" t="s">
        <v>847</v>
      </c>
      <c r="F469" s="21">
        <v>35743.294000000002</v>
      </c>
      <c r="G469" s="21">
        <v>0</v>
      </c>
      <c r="H469" s="21">
        <v>0</v>
      </c>
    </row>
    <row r="470" spans="1:8" ht="36">
      <c r="A470" s="179" t="s">
        <v>125</v>
      </c>
      <c r="B470" s="179" t="s">
        <v>789</v>
      </c>
      <c r="C470" s="180" t="s">
        <v>203</v>
      </c>
      <c r="D470" s="179"/>
      <c r="E470" s="181" t="s">
        <v>204</v>
      </c>
      <c r="F470" s="182">
        <f>F471</f>
        <v>73.334000000000003</v>
      </c>
      <c r="G470" s="182">
        <f>G471</f>
        <v>0</v>
      </c>
      <c r="H470" s="182">
        <f>H471</f>
        <v>0</v>
      </c>
    </row>
    <row r="471" spans="1:8" ht="48">
      <c r="A471" s="179" t="s">
        <v>125</v>
      </c>
      <c r="B471" s="179" t="s">
        <v>789</v>
      </c>
      <c r="C471" s="180" t="s">
        <v>203</v>
      </c>
      <c r="D471" s="183" t="s">
        <v>846</v>
      </c>
      <c r="E471" s="184" t="s">
        <v>847</v>
      </c>
      <c r="F471" s="182">
        <v>73.334000000000003</v>
      </c>
      <c r="G471" s="182">
        <f>G472</f>
        <v>0</v>
      </c>
      <c r="H471" s="182">
        <f>H472</f>
        <v>0</v>
      </c>
    </row>
    <row r="472" spans="1:8" ht="61.15" customHeight="1">
      <c r="A472" s="6" t="s">
        <v>125</v>
      </c>
      <c r="B472" s="6" t="s">
        <v>789</v>
      </c>
      <c r="C472" s="7" t="s">
        <v>670</v>
      </c>
      <c r="D472" s="6"/>
      <c r="E472" s="5" t="s">
        <v>669</v>
      </c>
      <c r="F472" s="21">
        <f>F473</f>
        <v>9518.5</v>
      </c>
      <c r="G472" s="21">
        <f>G473</f>
        <v>0</v>
      </c>
      <c r="H472" s="21">
        <f>H473</f>
        <v>0</v>
      </c>
    </row>
    <row r="473" spans="1:8" ht="36">
      <c r="A473" s="6" t="s">
        <v>125</v>
      </c>
      <c r="B473" s="6" t="s">
        <v>789</v>
      </c>
      <c r="C473" s="7" t="s">
        <v>670</v>
      </c>
      <c r="D473" s="23" t="s">
        <v>807</v>
      </c>
      <c r="E473" s="24" t="s">
        <v>808</v>
      </c>
      <c r="F473" s="21">
        <v>9518.5</v>
      </c>
      <c r="G473" s="21">
        <v>0</v>
      </c>
      <c r="H473" s="21">
        <v>0</v>
      </c>
    </row>
    <row r="474" spans="1:8" ht="84">
      <c r="A474" s="6" t="s">
        <v>125</v>
      </c>
      <c r="B474" s="6" t="s">
        <v>789</v>
      </c>
      <c r="C474" s="7" t="s">
        <v>667</v>
      </c>
      <c r="D474" s="6"/>
      <c r="E474" s="5" t="s">
        <v>666</v>
      </c>
      <c r="F474" s="21">
        <f>F475</f>
        <v>2388.6</v>
      </c>
      <c r="G474" s="21">
        <f>G475</f>
        <v>0</v>
      </c>
      <c r="H474" s="21">
        <f>H475</f>
        <v>0</v>
      </c>
    </row>
    <row r="475" spans="1:8" ht="36">
      <c r="A475" s="6" t="s">
        <v>125</v>
      </c>
      <c r="B475" s="6" t="s">
        <v>789</v>
      </c>
      <c r="C475" s="7" t="s">
        <v>667</v>
      </c>
      <c r="D475" s="23" t="s">
        <v>807</v>
      </c>
      <c r="E475" s="24" t="s">
        <v>808</v>
      </c>
      <c r="F475" s="21">
        <v>2388.6</v>
      </c>
      <c r="G475" s="21">
        <v>0</v>
      </c>
      <c r="H475" s="21">
        <v>0</v>
      </c>
    </row>
    <row r="476" spans="1:8" ht="35.450000000000003" customHeight="1">
      <c r="A476" s="6" t="s">
        <v>125</v>
      </c>
      <c r="B476" s="6" t="s">
        <v>789</v>
      </c>
      <c r="C476" s="7" t="s">
        <v>586</v>
      </c>
      <c r="D476" s="6"/>
      <c r="E476" s="5" t="s">
        <v>587</v>
      </c>
      <c r="F476" s="21">
        <f>F479+F477</f>
        <v>7559.8289999999997</v>
      </c>
      <c r="G476" s="21">
        <f>G479+G477</f>
        <v>7559.8289999999997</v>
      </c>
      <c r="H476" s="21">
        <f>H479+H477</f>
        <v>7559.8289999999997</v>
      </c>
    </row>
    <row r="477" spans="1:8" ht="103.15" customHeight="1">
      <c r="A477" s="6" t="s">
        <v>125</v>
      </c>
      <c r="B477" s="6" t="s">
        <v>789</v>
      </c>
      <c r="C477" s="7" t="s">
        <v>588</v>
      </c>
      <c r="D477" s="6"/>
      <c r="E477" s="5" t="s">
        <v>589</v>
      </c>
      <c r="F477" s="21">
        <f>F478</f>
        <v>1769</v>
      </c>
      <c r="G477" s="21">
        <f>G478</f>
        <v>1769</v>
      </c>
      <c r="H477" s="21">
        <f>H478</f>
        <v>1769</v>
      </c>
    </row>
    <row r="478" spans="1:8" ht="48">
      <c r="A478" s="6" t="s">
        <v>125</v>
      </c>
      <c r="B478" s="6" t="s">
        <v>789</v>
      </c>
      <c r="C478" s="7" t="s">
        <v>588</v>
      </c>
      <c r="D478" s="23" t="s">
        <v>846</v>
      </c>
      <c r="E478" s="24" t="s">
        <v>847</v>
      </c>
      <c r="F478" s="21">
        <v>1769</v>
      </c>
      <c r="G478" s="21">
        <v>1769</v>
      </c>
      <c r="H478" s="21">
        <v>1769</v>
      </c>
    </row>
    <row r="479" spans="1:8" ht="35.450000000000003" customHeight="1">
      <c r="A479" s="6" t="s">
        <v>125</v>
      </c>
      <c r="B479" s="6" t="s">
        <v>789</v>
      </c>
      <c r="C479" s="7" t="s">
        <v>590</v>
      </c>
      <c r="D479" s="6"/>
      <c r="E479" s="5" t="s">
        <v>591</v>
      </c>
      <c r="F479" s="21">
        <f>F480</f>
        <v>5790.8289999999997</v>
      </c>
      <c r="G479" s="21">
        <f>G480</f>
        <v>5790.8289999999997</v>
      </c>
      <c r="H479" s="21">
        <f>H480</f>
        <v>5790.8289999999997</v>
      </c>
    </row>
    <row r="480" spans="1:8" ht="48">
      <c r="A480" s="6" t="s">
        <v>125</v>
      </c>
      <c r="B480" s="6" t="s">
        <v>789</v>
      </c>
      <c r="C480" s="7" t="s">
        <v>590</v>
      </c>
      <c r="D480" s="37" t="s">
        <v>846</v>
      </c>
      <c r="E480" s="24" t="s">
        <v>847</v>
      </c>
      <c r="F480" s="21">
        <v>5790.8289999999997</v>
      </c>
      <c r="G480" s="21">
        <v>5790.8289999999997</v>
      </c>
      <c r="H480" s="21">
        <v>5790.8289999999997</v>
      </c>
    </row>
    <row r="481" spans="1:8" ht="72">
      <c r="A481" s="6" t="s">
        <v>125</v>
      </c>
      <c r="B481" s="6" t="s">
        <v>789</v>
      </c>
      <c r="C481" s="7" t="s">
        <v>592</v>
      </c>
      <c r="D481" s="6"/>
      <c r="E481" s="5" t="s">
        <v>593</v>
      </c>
      <c r="F481" s="21">
        <f>F484+F482+F486+F488+F490</f>
        <v>58211.417000000009</v>
      </c>
      <c r="G481" s="21">
        <f>G484+G482+G486+G488+G490</f>
        <v>54717.094000000005</v>
      </c>
      <c r="H481" s="21">
        <f>H484+H482+H486+H488+H490</f>
        <v>53109.344000000005</v>
      </c>
    </row>
    <row r="482" spans="1:8" ht="60">
      <c r="A482" s="6" t="s">
        <v>125</v>
      </c>
      <c r="B482" s="6" t="s">
        <v>789</v>
      </c>
      <c r="C482" s="7" t="s">
        <v>594</v>
      </c>
      <c r="D482" s="6"/>
      <c r="E482" s="5" t="s">
        <v>595</v>
      </c>
      <c r="F482" s="21">
        <f>F483</f>
        <v>47036.353000000003</v>
      </c>
      <c r="G482" s="21">
        <f>G483</f>
        <v>43542.03</v>
      </c>
      <c r="H482" s="21">
        <f>H483</f>
        <v>41934.28</v>
      </c>
    </row>
    <row r="483" spans="1:8" ht="48">
      <c r="A483" s="6" t="s">
        <v>125</v>
      </c>
      <c r="B483" s="6" t="s">
        <v>789</v>
      </c>
      <c r="C483" s="7" t="s">
        <v>594</v>
      </c>
      <c r="D483" s="37" t="s">
        <v>846</v>
      </c>
      <c r="E483" s="24" t="s">
        <v>847</v>
      </c>
      <c r="F483" s="21">
        <v>47036.353000000003</v>
      </c>
      <c r="G483" s="21">
        <v>43542.03</v>
      </c>
      <c r="H483" s="21">
        <v>41934.28</v>
      </c>
    </row>
    <row r="484" spans="1:8" ht="36">
      <c r="A484" s="6" t="s">
        <v>125</v>
      </c>
      <c r="B484" s="6" t="s">
        <v>789</v>
      </c>
      <c r="C484" s="7" t="s">
        <v>596</v>
      </c>
      <c r="D484" s="6"/>
      <c r="E484" s="5" t="s">
        <v>597</v>
      </c>
      <c r="F484" s="21">
        <f>F485</f>
        <v>8977.7999999999993</v>
      </c>
      <c r="G484" s="21">
        <f>G485</f>
        <v>8977.7999999999993</v>
      </c>
      <c r="H484" s="21">
        <f>H485</f>
        <v>8977.7999999999993</v>
      </c>
    </row>
    <row r="485" spans="1:8" ht="48">
      <c r="A485" s="6" t="s">
        <v>125</v>
      </c>
      <c r="B485" s="6" t="s">
        <v>789</v>
      </c>
      <c r="C485" s="7" t="s">
        <v>596</v>
      </c>
      <c r="D485" s="37" t="s">
        <v>846</v>
      </c>
      <c r="E485" s="24" t="s">
        <v>847</v>
      </c>
      <c r="F485" s="21">
        <v>8977.7999999999993</v>
      </c>
      <c r="G485" s="21">
        <v>8977.7999999999993</v>
      </c>
      <c r="H485" s="21">
        <v>8977.7999999999993</v>
      </c>
    </row>
    <row r="486" spans="1:8" ht="48">
      <c r="A486" s="6" t="s">
        <v>125</v>
      </c>
      <c r="B486" s="6" t="s">
        <v>789</v>
      </c>
      <c r="C486" s="7" t="s">
        <v>598</v>
      </c>
      <c r="D486" s="6"/>
      <c r="E486" s="5" t="s">
        <v>599</v>
      </c>
      <c r="F486" s="21">
        <f>F487</f>
        <v>433.959</v>
      </c>
      <c r="G486" s="21">
        <f>G487</f>
        <v>433.959</v>
      </c>
      <c r="H486" s="21">
        <f>H487</f>
        <v>433.959</v>
      </c>
    </row>
    <row r="487" spans="1:8" ht="48">
      <c r="A487" s="6" t="s">
        <v>125</v>
      </c>
      <c r="B487" s="6" t="s">
        <v>789</v>
      </c>
      <c r="C487" s="7" t="s">
        <v>598</v>
      </c>
      <c r="D487" s="37" t="s">
        <v>846</v>
      </c>
      <c r="E487" s="24" t="s">
        <v>847</v>
      </c>
      <c r="F487" s="21">
        <v>433.959</v>
      </c>
      <c r="G487" s="21">
        <v>433.959</v>
      </c>
      <c r="H487" s="21">
        <v>433.959</v>
      </c>
    </row>
    <row r="488" spans="1:8" ht="36">
      <c r="A488" s="6" t="s">
        <v>125</v>
      </c>
      <c r="B488" s="6" t="s">
        <v>789</v>
      </c>
      <c r="C488" s="7" t="s">
        <v>600</v>
      </c>
      <c r="D488" s="6"/>
      <c r="E488" s="5" t="s">
        <v>601</v>
      </c>
      <c r="F488" s="21">
        <f>F489</f>
        <v>247.29300000000001</v>
      </c>
      <c r="G488" s="21">
        <f>G489</f>
        <v>247.29300000000001</v>
      </c>
      <c r="H488" s="21">
        <f>H489</f>
        <v>247.29300000000001</v>
      </c>
    </row>
    <row r="489" spans="1:8" ht="48">
      <c r="A489" s="6" t="s">
        <v>125</v>
      </c>
      <c r="B489" s="6" t="s">
        <v>789</v>
      </c>
      <c r="C489" s="7" t="s">
        <v>600</v>
      </c>
      <c r="D489" s="37" t="s">
        <v>846</v>
      </c>
      <c r="E489" s="24" t="s">
        <v>847</v>
      </c>
      <c r="F489" s="21">
        <v>247.29300000000001</v>
      </c>
      <c r="G489" s="21">
        <v>247.29300000000001</v>
      </c>
      <c r="H489" s="21">
        <v>247.29300000000001</v>
      </c>
    </row>
    <row r="490" spans="1:8" ht="48">
      <c r="A490" s="6" t="s">
        <v>125</v>
      </c>
      <c r="B490" s="6" t="s">
        <v>789</v>
      </c>
      <c r="C490" s="7" t="s">
        <v>602</v>
      </c>
      <c r="D490" s="6"/>
      <c r="E490" s="5" t="s">
        <v>603</v>
      </c>
      <c r="F490" s="21">
        <f>F491</f>
        <v>1516.0119999999999</v>
      </c>
      <c r="G490" s="21">
        <f>G491</f>
        <v>1516.0119999999999</v>
      </c>
      <c r="H490" s="21">
        <f>H491</f>
        <v>1516.0119999999999</v>
      </c>
    </row>
    <row r="491" spans="1:8" ht="48">
      <c r="A491" s="6" t="s">
        <v>125</v>
      </c>
      <c r="B491" s="6" t="s">
        <v>789</v>
      </c>
      <c r="C491" s="7" t="s">
        <v>602</v>
      </c>
      <c r="D491" s="37" t="s">
        <v>846</v>
      </c>
      <c r="E491" s="24" t="s">
        <v>847</v>
      </c>
      <c r="F491" s="21">
        <v>1516.0119999999999</v>
      </c>
      <c r="G491" s="21">
        <v>1516.0119999999999</v>
      </c>
      <c r="H491" s="21">
        <v>1516.0119999999999</v>
      </c>
    </row>
    <row r="492" spans="1:8" ht="60">
      <c r="A492" s="6" t="s">
        <v>125</v>
      </c>
      <c r="B492" s="6" t="s">
        <v>789</v>
      </c>
      <c r="C492" s="7" t="s">
        <v>604</v>
      </c>
      <c r="D492" s="6"/>
      <c r="E492" s="5" t="s">
        <v>605</v>
      </c>
      <c r="F492" s="21">
        <f>F495+F493</f>
        <v>1250.806</v>
      </c>
      <c r="G492" s="21">
        <f>G495+G493</f>
        <v>1250.806</v>
      </c>
      <c r="H492" s="21">
        <f>H495+H493</f>
        <v>1250.806</v>
      </c>
    </row>
    <row r="493" spans="1:8" ht="36">
      <c r="A493" s="6" t="s">
        <v>125</v>
      </c>
      <c r="B493" s="6" t="s">
        <v>789</v>
      </c>
      <c r="C493" s="7" t="s">
        <v>606</v>
      </c>
      <c r="D493" s="6"/>
      <c r="E493" s="5" t="s">
        <v>607</v>
      </c>
      <c r="F493" s="54">
        <f>F494</f>
        <v>620.4</v>
      </c>
      <c r="G493" s="54">
        <f>G494</f>
        <v>620.4</v>
      </c>
      <c r="H493" s="54">
        <f>H494</f>
        <v>620.4</v>
      </c>
    </row>
    <row r="494" spans="1:8" ht="48">
      <c r="A494" s="6" t="s">
        <v>125</v>
      </c>
      <c r="B494" s="6" t="s">
        <v>789</v>
      </c>
      <c r="C494" s="7" t="s">
        <v>606</v>
      </c>
      <c r="D494" s="37" t="s">
        <v>846</v>
      </c>
      <c r="E494" s="24" t="s">
        <v>847</v>
      </c>
      <c r="F494" s="54">
        <v>620.4</v>
      </c>
      <c r="G494" s="54">
        <v>620.4</v>
      </c>
      <c r="H494" s="54">
        <v>620.4</v>
      </c>
    </row>
    <row r="495" spans="1:8" ht="72">
      <c r="A495" s="6" t="s">
        <v>125</v>
      </c>
      <c r="B495" s="6" t="s">
        <v>789</v>
      </c>
      <c r="C495" s="7" t="s">
        <v>608</v>
      </c>
      <c r="D495" s="6"/>
      <c r="E495" s="5" t="s">
        <v>609</v>
      </c>
      <c r="F495" s="21">
        <f>F496</f>
        <v>630.40599999999995</v>
      </c>
      <c r="G495" s="21">
        <f>G496</f>
        <v>630.40599999999995</v>
      </c>
      <c r="H495" s="21">
        <f>H496</f>
        <v>630.40599999999995</v>
      </c>
    </row>
    <row r="496" spans="1:8" ht="48">
      <c r="A496" s="6" t="s">
        <v>125</v>
      </c>
      <c r="B496" s="6" t="s">
        <v>789</v>
      </c>
      <c r="C496" s="7" t="s">
        <v>608</v>
      </c>
      <c r="D496" s="37" t="s">
        <v>846</v>
      </c>
      <c r="E496" s="24" t="s">
        <v>847</v>
      </c>
      <c r="F496" s="21">
        <v>630.40599999999995</v>
      </c>
      <c r="G496" s="21">
        <v>630.40599999999995</v>
      </c>
      <c r="H496" s="21">
        <v>630.40599999999995</v>
      </c>
    </row>
    <row r="497" spans="1:8" ht="24">
      <c r="A497" s="6" t="s">
        <v>125</v>
      </c>
      <c r="B497" s="6" t="s">
        <v>789</v>
      </c>
      <c r="C497" s="7" t="s">
        <v>764</v>
      </c>
      <c r="D497" s="6"/>
      <c r="E497" s="5" t="s">
        <v>610</v>
      </c>
      <c r="F497" s="21">
        <f>F498+F500+F502</f>
        <v>85107.6</v>
      </c>
      <c r="G497" s="21">
        <f>G498+G500+G502</f>
        <v>85220.800000000003</v>
      </c>
      <c r="H497" s="21">
        <f>H498+H500+H502</f>
        <v>85357.7</v>
      </c>
    </row>
    <row r="498" spans="1:8" ht="70.150000000000006" customHeight="1">
      <c r="A498" s="6" t="s">
        <v>125</v>
      </c>
      <c r="B498" s="6" t="s">
        <v>789</v>
      </c>
      <c r="C498" s="7" t="s">
        <v>722</v>
      </c>
      <c r="D498" s="6"/>
      <c r="E498" s="5" t="s">
        <v>611</v>
      </c>
      <c r="F498" s="21">
        <f>F499</f>
        <v>7456.3</v>
      </c>
      <c r="G498" s="21">
        <f>G499</f>
        <v>7569.5</v>
      </c>
      <c r="H498" s="21">
        <f>H499</f>
        <v>7706.4</v>
      </c>
    </row>
    <row r="499" spans="1:8" ht="48">
      <c r="A499" s="6" t="s">
        <v>125</v>
      </c>
      <c r="B499" s="6" t="s">
        <v>789</v>
      </c>
      <c r="C499" s="7" t="s">
        <v>722</v>
      </c>
      <c r="D499" s="37" t="s">
        <v>846</v>
      </c>
      <c r="E499" s="24" t="s">
        <v>847</v>
      </c>
      <c r="F499" s="21">
        <v>7456.3</v>
      </c>
      <c r="G499" s="21">
        <v>7569.5</v>
      </c>
      <c r="H499" s="21">
        <v>7706.4</v>
      </c>
    </row>
    <row r="500" spans="1:8" ht="72">
      <c r="A500" s="6" t="s">
        <v>125</v>
      </c>
      <c r="B500" s="6" t="s">
        <v>789</v>
      </c>
      <c r="C500" s="7" t="s">
        <v>723</v>
      </c>
      <c r="D500" s="6"/>
      <c r="E500" s="5" t="s">
        <v>585</v>
      </c>
      <c r="F500" s="21">
        <f>F501</f>
        <v>75307.7</v>
      </c>
      <c r="G500" s="21">
        <f>G501</f>
        <v>75307.7</v>
      </c>
      <c r="H500" s="21">
        <f>H501</f>
        <v>75307.7</v>
      </c>
    </row>
    <row r="501" spans="1:8" ht="48">
      <c r="A501" s="6" t="s">
        <v>125</v>
      </c>
      <c r="B501" s="6" t="s">
        <v>789</v>
      </c>
      <c r="C501" s="7" t="s">
        <v>723</v>
      </c>
      <c r="D501" s="37" t="s">
        <v>846</v>
      </c>
      <c r="E501" s="24" t="s">
        <v>847</v>
      </c>
      <c r="F501" s="21">
        <v>75307.7</v>
      </c>
      <c r="G501" s="21">
        <v>75307.7</v>
      </c>
      <c r="H501" s="21">
        <v>75307.7</v>
      </c>
    </row>
    <row r="502" spans="1:8" ht="84">
      <c r="A502" s="6" t="s">
        <v>125</v>
      </c>
      <c r="B502" s="6" t="s">
        <v>789</v>
      </c>
      <c r="C502" s="7" t="s">
        <v>309</v>
      </c>
      <c r="D502" s="37"/>
      <c r="E502" s="24" t="s">
        <v>286</v>
      </c>
      <c r="F502" s="21">
        <f>F503</f>
        <v>2343.6</v>
      </c>
      <c r="G502" s="21">
        <f>G503</f>
        <v>2343.6</v>
      </c>
      <c r="H502" s="21">
        <f>H503</f>
        <v>2343.6</v>
      </c>
    </row>
    <row r="503" spans="1:8" ht="48">
      <c r="A503" s="6" t="s">
        <v>125</v>
      </c>
      <c r="B503" s="6" t="s">
        <v>789</v>
      </c>
      <c r="C503" s="7" t="s">
        <v>309</v>
      </c>
      <c r="D503" s="37" t="s">
        <v>846</v>
      </c>
      <c r="E503" s="24" t="s">
        <v>847</v>
      </c>
      <c r="F503" s="21">
        <v>2343.6</v>
      </c>
      <c r="G503" s="21">
        <v>2343.6</v>
      </c>
      <c r="H503" s="21">
        <v>2343.6</v>
      </c>
    </row>
    <row r="504" spans="1:8" ht="36">
      <c r="A504" s="6" t="s">
        <v>125</v>
      </c>
      <c r="B504" s="6" t="s">
        <v>789</v>
      </c>
      <c r="C504" s="7" t="s">
        <v>724</v>
      </c>
      <c r="D504" s="6"/>
      <c r="E504" s="5" t="s">
        <v>736</v>
      </c>
      <c r="F504" s="21">
        <f>F505+F507+F515+F517+F509+F511+F513</f>
        <v>19297.856</v>
      </c>
      <c r="G504" s="21">
        <f>G505</f>
        <v>0</v>
      </c>
      <c r="H504" s="21">
        <f>H505</f>
        <v>0</v>
      </c>
    </row>
    <row r="505" spans="1:8" ht="60">
      <c r="A505" s="6" t="s">
        <v>125</v>
      </c>
      <c r="B505" s="6" t="s">
        <v>789</v>
      </c>
      <c r="C505" s="7" t="s">
        <v>737</v>
      </c>
      <c r="D505" s="27"/>
      <c r="E505" s="5" t="s">
        <v>668</v>
      </c>
      <c r="F505" s="21">
        <f>F506</f>
        <v>5825.7560000000003</v>
      </c>
      <c r="G505" s="21">
        <f>G506</f>
        <v>0</v>
      </c>
      <c r="H505" s="21">
        <f>H506</f>
        <v>0</v>
      </c>
    </row>
    <row r="506" spans="1:8" ht="48">
      <c r="A506" s="6" t="s">
        <v>125</v>
      </c>
      <c r="B506" s="6" t="s">
        <v>789</v>
      </c>
      <c r="C506" s="7" t="s">
        <v>737</v>
      </c>
      <c r="D506" s="37" t="s">
        <v>846</v>
      </c>
      <c r="E506" s="24" t="s">
        <v>847</v>
      </c>
      <c r="F506" s="21">
        <v>5825.7560000000003</v>
      </c>
      <c r="G506" s="21">
        <v>0</v>
      </c>
      <c r="H506" s="21">
        <v>0</v>
      </c>
    </row>
    <row r="507" spans="1:8" ht="81" customHeight="1">
      <c r="A507" s="6" t="s">
        <v>125</v>
      </c>
      <c r="B507" s="6" t="s">
        <v>789</v>
      </c>
      <c r="C507" s="7" t="s">
        <v>185</v>
      </c>
      <c r="D507" s="37"/>
      <c r="E507" s="24" t="s">
        <v>186</v>
      </c>
      <c r="F507" s="21">
        <f>F508</f>
        <v>1444.95</v>
      </c>
      <c r="G507" s="21">
        <f>G508</f>
        <v>0</v>
      </c>
      <c r="H507" s="21">
        <f>H508</f>
        <v>0</v>
      </c>
    </row>
    <row r="508" spans="1:8" ht="48">
      <c r="A508" s="6" t="s">
        <v>125</v>
      </c>
      <c r="B508" s="6" t="s">
        <v>789</v>
      </c>
      <c r="C508" s="7" t="s">
        <v>185</v>
      </c>
      <c r="D508" s="37" t="s">
        <v>846</v>
      </c>
      <c r="E508" s="24" t="s">
        <v>847</v>
      </c>
      <c r="F508" s="21">
        <v>1444.95</v>
      </c>
      <c r="G508" s="21">
        <v>0</v>
      </c>
      <c r="H508" s="21">
        <v>0</v>
      </c>
    </row>
    <row r="509" spans="1:8" ht="96">
      <c r="A509" s="6" t="s">
        <v>125</v>
      </c>
      <c r="B509" s="6" t="s">
        <v>789</v>
      </c>
      <c r="C509" s="7" t="s">
        <v>187</v>
      </c>
      <c r="D509" s="37"/>
      <c r="E509" s="24" t="s">
        <v>188</v>
      </c>
      <c r="F509" s="21">
        <f>F510</f>
        <v>3000</v>
      </c>
      <c r="G509" s="21">
        <f>G510</f>
        <v>0</v>
      </c>
      <c r="H509" s="21">
        <f>H510</f>
        <v>0</v>
      </c>
    </row>
    <row r="510" spans="1:8" ht="48">
      <c r="A510" s="6" t="s">
        <v>125</v>
      </c>
      <c r="B510" s="6" t="s">
        <v>789</v>
      </c>
      <c r="C510" s="7" t="s">
        <v>187</v>
      </c>
      <c r="D510" s="37" t="s">
        <v>846</v>
      </c>
      <c r="E510" s="24" t="s">
        <v>847</v>
      </c>
      <c r="F510" s="21">
        <v>3000</v>
      </c>
      <c r="G510" s="21">
        <v>0</v>
      </c>
      <c r="H510" s="21">
        <v>0</v>
      </c>
    </row>
    <row r="511" spans="1:8" ht="60">
      <c r="A511" s="6" t="s">
        <v>125</v>
      </c>
      <c r="B511" s="6" t="s">
        <v>789</v>
      </c>
      <c r="C511" s="7" t="s">
        <v>189</v>
      </c>
      <c r="D511" s="37"/>
      <c r="E511" s="24" t="s">
        <v>190</v>
      </c>
      <c r="F511" s="21">
        <f>F512</f>
        <v>2187</v>
      </c>
      <c r="G511" s="21">
        <f>G512</f>
        <v>0</v>
      </c>
      <c r="H511" s="21">
        <f>H512</f>
        <v>0</v>
      </c>
    </row>
    <row r="512" spans="1:8" ht="48">
      <c r="A512" s="6" t="s">
        <v>125</v>
      </c>
      <c r="B512" s="6" t="s">
        <v>789</v>
      </c>
      <c r="C512" s="7" t="s">
        <v>189</v>
      </c>
      <c r="D512" s="37" t="s">
        <v>846</v>
      </c>
      <c r="E512" s="24" t="s">
        <v>847</v>
      </c>
      <c r="F512" s="21">
        <v>2187</v>
      </c>
      <c r="G512" s="21">
        <v>0</v>
      </c>
      <c r="H512" s="21">
        <v>0</v>
      </c>
    </row>
    <row r="513" spans="1:8" ht="60">
      <c r="A513" s="6" t="s">
        <v>125</v>
      </c>
      <c r="B513" s="6" t="s">
        <v>789</v>
      </c>
      <c r="C513" s="7" t="s">
        <v>191</v>
      </c>
      <c r="D513" s="37"/>
      <c r="E513" s="24" t="s">
        <v>192</v>
      </c>
      <c r="F513" s="21">
        <f>F514</f>
        <v>3000</v>
      </c>
      <c r="G513" s="21">
        <f>G514</f>
        <v>0</v>
      </c>
      <c r="H513" s="21">
        <f>H514</f>
        <v>0</v>
      </c>
    </row>
    <row r="514" spans="1:8" ht="48">
      <c r="A514" s="6" t="s">
        <v>125</v>
      </c>
      <c r="B514" s="6" t="s">
        <v>789</v>
      </c>
      <c r="C514" s="7" t="s">
        <v>191</v>
      </c>
      <c r="D514" s="37" t="s">
        <v>846</v>
      </c>
      <c r="E514" s="24" t="s">
        <v>847</v>
      </c>
      <c r="F514" s="21">
        <v>3000</v>
      </c>
      <c r="G514" s="21">
        <v>0</v>
      </c>
      <c r="H514" s="21">
        <v>0</v>
      </c>
    </row>
    <row r="515" spans="1:8" ht="60">
      <c r="A515" s="6" t="s">
        <v>125</v>
      </c>
      <c r="B515" s="6" t="s">
        <v>789</v>
      </c>
      <c r="C515" s="7" t="s">
        <v>193</v>
      </c>
      <c r="D515" s="37"/>
      <c r="E515" s="24" t="s">
        <v>194</v>
      </c>
      <c r="F515" s="21">
        <f>F516</f>
        <v>1138</v>
      </c>
      <c r="G515" s="21">
        <f>G516</f>
        <v>0</v>
      </c>
      <c r="H515" s="21">
        <f>H516</f>
        <v>0</v>
      </c>
    </row>
    <row r="516" spans="1:8" ht="48">
      <c r="A516" s="6" t="s">
        <v>125</v>
      </c>
      <c r="B516" s="6" t="s">
        <v>789</v>
      </c>
      <c r="C516" s="7" t="s">
        <v>193</v>
      </c>
      <c r="D516" s="37" t="s">
        <v>846</v>
      </c>
      <c r="E516" s="24" t="s">
        <v>847</v>
      </c>
      <c r="F516" s="21">
        <v>1138</v>
      </c>
      <c r="G516" s="21">
        <v>0</v>
      </c>
      <c r="H516" s="21">
        <v>0</v>
      </c>
    </row>
    <row r="517" spans="1:8" ht="60">
      <c r="A517" s="6" t="s">
        <v>125</v>
      </c>
      <c r="B517" s="6" t="s">
        <v>789</v>
      </c>
      <c r="C517" s="7" t="s">
        <v>195</v>
      </c>
      <c r="D517" s="37"/>
      <c r="E517" s="24" t="s">
        <v>196</v>
      </c>
      <c r="F517" s="21">
        <f>F518</f>
        <v>2702.15</v>
      </c>
      <c r="G517" s="21">
        <f>G518</f>
        <v>0</v>
      </c>
      <c r="H517" s="21">
        <f>H518</f>
        <v>0</v>
      </c>
    </row>
    <row r="518" spans="1:8" ht="48">
      <c r="A518" s="6" t="s">
        <v>125</v>
      </c>
      <c r="B518" s="6" t="s">
        <v>789</v>
      </c>
      <c r="C518" s="7" t="s">
        <v>195</v>
      </c>
      <c r="D518" s="37" t="s">
        <v>846</v>
      </c>
      <c r="E518" s="24" t="s">
        <v>847</v>
      </c>
      <c r="F518" s="21">
        <v>2702.15</v>
      </c>
      <c r="G518" s="21">
        <v>0</v>
      </c>
      <c r="H518" s="21">
        <v>0</v>
      </c>
    </row>
    <row r="519" spans="1:8" ht="24">
      <c r="A519" s="6" t="s">
        <v>125</v>
      </c>
      <c r="B519" s="6" t="s">
        <v>789</v>
      </c>
      <c r="C519" s="7" t="s">
        <v>801</v>
      </c>
      <c r="D519" s="6"/>
      <c r="E519" s="5" t="s">
        <v>802</v>
      </c>
      <c r="F519" s="53">
        <f>F520</f>
        <v>3945.05</v>
      </c>
      <c r="G519" s="53">
        <f t="shared" ref="G519:H521" si="31">G520</f>
        <v>0</v>
      </c>
      <c r="H519" s="53">
        <f t="shared" si="31"/>
        <v>0</v>
      </c>
    </row>
    <row r="520" spans="1:8" ht="72">
      <c r="A520" s="6" t="s">
        <v>125</v>
      </c>
      <c r="B520" s="6" t="s">
        <v>789</v>
      </c>
      <c r="C520" s="7" t="s">
        <v>695</v>
      </c>
      <c r="D520" s="25"/>
      <c r="E520" s="26" t="s">
        <v>697</v>
      </c>
      <c r="F520" s="53">
        <f>F521</f>
        <v>3945.05</v>
      </c>
      <c r="G520" s="53">
        <f t="shared" si="31"/>
        <v>0</v>
      </c>
      <c r="H520" s="53">
        <f t="shared" si="31"/>
        <v>0</v>
      </c>
    </row>
    <row r="521" spans="1:8" ht="48">
      <c r="A521" s="6" t="s">
        <v>125</v>
      </c>
      <c r="B521" s="6" t="s">
        <v>789</v>
      </c>
      <c r="C521" s="7" t="s">
        <v>696</v>
      </c>
      <c r="D521" s="25"/>
      <c r="E521" s="26" t="s">
        <v>694</v>
      </c>
      <c r="F521" s="53">
        <f>F522</f>
        <v>3945.05</v>
      </c>
      <c r="G521" s="53">
        <f t="shared" si="31"/>
        <v>0</v>
      </c>
      <c r="H521" s="53">
        <f t="shared" si="31"/>
        <v>0</v>
      </c>
    </row>
    <row r="522" spans="1:8" ht="36">
      <c r="A522" s="6" t="s">
        <v>125</v>
      </c>
      <c r="B522" s="6" t="s">
        <v>789</v>
      </c>
      <c r="C522" s="7" t="s">
        <v>696</v>
      </c>
      <c r="D522" s="23" t="s">
        <v>807</v>
      </c>
      <c r="E522" s="24" t="s">
        <v>808</v>
      </c>
      <c r="F522" s="53">
        <v>3945.05</v>
      </c>
      <c r="G522" s="53">
        <v>0</v>
      </c>
      <c r="H522" s="53">
        <v>0</v>
      </c>
    </row>
    <row r="523" spans="1:8" ht="24">
      <c r="A523" s="14" t="s">
        <v>125</v>
      </c>
      <c r="B523" s="14" t="s">
        <v>805</v>
      </c>
      <c r="C523" s="14"/>
      <c r="D523" s="27"/>
      <c r="E523" s="16" t="s">
        <v>612</v>
      </c>
      <c r="F523" s="17">
        <f>F524+F551+F560</f>
        <v>196448.40600000002</v>
      </c>
      <c r="G523" s="17">
        <f>G524+G551+G560</f>
        <v>197983.78600000002</v>
      </c>
      <c r="H523" s="17">
        <f>H524+H551+H560</f>
        <v>203983.78600000002</v>
      </c>
    </row>
    <row r="524" spans="1:8" ht="48">
      <c r="A524" s="7" t="s">
        <v>125</v>
      </c>
      <c r="B524" s="7" t="s">
        <v>805</v>
      </c>
      <c r="C524" s="15" t="s">
        <v>128</v>
      </c>
      <c r="D524" s="18"/>
      <c r="E524" s="19" t="s">
        <v>129</v>
      </c>
      <c r="F524" s="21">
        <f>F525</f>
        <v>159583.45300000001</v>
      </c>
      <c r="G524" s="21">
        <f>G525</f>
        <v>163048.11800000002</v>
      </c>
      <c r="H524" s="21">
        <f>H525</f>
        <v>167048.11800000002</v>
      </c>
    </row>
    <row r="525" spans="1:8" ht="24">
      <c r="A525" s="7" t="s">
        <v>125</v>
      </c>
      <c r="B525" s="7" t="s">
        <v>805</v>
      </c>
      <c r="C525" s="7" t="s">
        <v>371</v>
      </c>
      <c r="D525" s="6"/>
      <c r="E525" s="5" t="s">
        <v>372</v>
      </c>
      <c r="F525" s="21">
        <f>F526+F539+F542</f>
        <v>159583.45300000001</v>
      </c>
      <c r="G525" s="21">
        <f>G526+G539+G542</f>
        <v>163048.11800000002</v>
      </c>
      <c r="H525" s="21">
        <f>H526+H539+H542</f>
        <v>167048.11800000002</v>
      </c>
    </row>
    <row r="526" spans="1:8" ht="72">
      <c r="A526" s="7" t="s">
        <v>125</v>
      </c>
      <c r="B526" s="7" t="s">
        <v>805</v>
      </c>
      <c r="C526" s="7" t="s">
        <v>373</v>
      </c>
      <c r="D526" s="6"/>
      <c r="E526" s="5" t="s">
        <v>374</v>
      </c>
      <c r="F526" s="21">
        <f>F527+F531+F533+F529+F535+F537</f>
        <v>157221.30299999999</v>
      </c>
      <c r="G526" s="21">
        <f>G527+G531+G533+G529+G535+G537</f>
        <v>162216.603</v>
      </c>
      <c r="H526" s="21">
        <f>H527+H531+H533+H529+H535+H537</f>
        <v>166216.603</v>
      </c>
    </row>
    <row r="527" spans="1:8" ht="36">
      <c r="A527" s="7" t="s">
        <v>125</v>
      </c>
      <c r="B527" s="7" t="s">
        <v>805</v>
      </c>
      <c r="C527" s="7" t="s">
        <v>613</v>
      </c>
      <c r="D527" s="6"/>
      <c r="E527" s="5" t="s">
        <v>614</v>
      </c>
      <c r="F527" s="21">
        <f>F528</f>
        <v>75637.951000000001</v>
      </c>
      <c r="G527" s="21">
        <f>G528</f>
        <v>78637.951000000001</v>
      </c>
      <c r="H527" s="21">
        <f>H528</f>
        <v>80637.951000000001</v>
      </c>
    </row>
    <row r="528" spans="1:8" ht="48">
      <c r="A528" s="7" t="s">
        <v>125</v>
      </c>
      <c r="B528" s="7" t="s">
        <v>805</v>
      </c>
      <c r="C528" s="7" t="s">
        <v>613</v>
      </c>
      <c r="D528" s="37" t="s">
        <v>846</v>
      </c>
      <c r="E528" s="24" t="s">
        <v>847</v>
      </c>
      <c r="F528" s="21">
        <v>75637.951000000001</v>
      </c>
      <c r="G528" s="21">
        <v>78637.951000000001</v>
      </c>
      <c r="H528" s="21">
        <v>80637.951000000001</v>
      </c>
    </row>
    <row r="529" spans="1:8" ht="48">
      <c r="A529" s="7" t="s">
        <v>125</v>
      </c>
      <c r="B529" s="7" t="s">
        <v>805</v>
      </c>
      <c r="C529" s="7" t="s">
        <v>615</v>
      </c>
      <c r="D529" s="6"/>
      <c r="E529" s="5" t="s">
        <v>616</v>
      </c>
      <c r="F529" s="21">
        <f>F530</f>
        <v>1998.86</v>
      </c>
      <c r="G529" s="21">
        <f>G530</f>
        <v>8325</v>
      </c>
      <c r="H529" s="21">
        <f>H530</f>
        <v>10325</v>
      </c>
    </row>
    <row r="530" spans="1:8" ht="48">
      <c r="A530" s="7" t="s">
        <v>125</v>
      </c>
      <c r="B530" s="7" t="s">
        <v>805</v>
      </c>
      <c r="C530" s="7" t="s">
        <v>615</v>
      </c>
      <c r="D530" s="37" t="s">
        <v>846</v>
      </c>
      <c r="E530" s="24" t="s">
        <v>847</v>
      </c>
      <c r="F530" s="21">
        <v>1998.86</v>
      </c>
      <c r="G530" s="21">
        <v>8325</v>
      </c>
      <c r="H530" s="21">
        <v>10325</v>
      </c>
    </row>
    <row r="531" spans="1:8" ht="48">
      <c r="A531" s="7" t="s">
        <v>125</v>
      </c>
      <c r="B531" s="7" t="s">
        <v>805</v>
      </c>
      <c r="C531" s="7" t="s">
        <v>375</v>
      </c>
      <c r="D531" s="6"/>
      <c r="E531" s="5" t="s">
        <v>376</v>
      </c>
      <c r="F531" s="21">
        <f>F532</f>
        <v>66295.326000000001</v>
      </c>
      <c r="G531" s="21">
        <f>G532</f>
        <v>66295.326000000001</v>
      </c>
      <c r="H531" s="21">
        <f>H532</f>
        <v>66295.326000000001</v>
      </c>
    </row>
    <row r="532" spans="1:8" ht="48">
      <c r="A532" s="7" t="s">
        <v>125</v>
      </c>
      <c r="B532" s="7" t="s">
        <v>805</v>
      </c>
      <c r="C532" s="7" t="s">
        <v>375</v>
      </c>
      <c r="D532" s="23" t="s">
        <v>846</v>
      </c>
      <c r="E532" s="24" t="s">
        <v>847</v>
      </c>
      <c r="F532" s="21">
        <v>66295.326000000001</v>
      </c>
      <c r="G532" s="21">
        <v>66295.326000000001</v>
      </c>
      <c r="H532" s="21">
        <v>66295.326000000001</v>
      </c>
    </row>
    <row r="533" spans="1:8" ht="60">
      <c r="A533" s="7" t="s">
        <v>125</v>
      </c>
      <c r="B533" s="7" t="s">
        <v>805</v>
      </c>
      <c r="C533" s="7" t="s">
        <v>377</v>
      </c>
      <c r="D533" s="6"/>
      <c r="E533" s="5" t="s">
        <v>378</v>
      </c>
      <c r="F533" s="21">
        <f>F534</f>
        <v>669.649</v>
      </c>
      <c r="G533" s="21">
        <f>G534</f>
        <v>669.649</v>
      </c>
      <c r="H533" s="21">
        <f>H534</f>
        <v>669.649</v>
      </c>
    </row>
    <row r="534" spans="1:8" ht="48">
      <c r="A534" s="7" t="s">
        <v>125</v>
      </c>
      <c r="B534" s="7" t="s">
        <v>805</v>
      </c>
      <c r="C534" s="7" t="s">
        <v>377</v>
      </c>
      <c r="D534" s="23" t="s">
        <v>846</v>
      </c>
      <c r="E534" s="24" t="s">
        <v>847</v>
      </c>
      <c r="F534" s="21">
        <v>669.649</v>
      </c>
      <c r="G534" s="21">
        <v>669.649</v>
      </c>
      <c r="H534" s="21">
        <v>669.649</v>
      </c>
    </row>
    <row r="535" spans="1:8" ht="60">
      <c r="A535" s="7" t="s">
        <v>125</v>
      </c>
      <c r="B535" s="7" t="s">
        <v>805</v>
      </c>
      <c r="C535" s="77" t="s">
        <v>617</v>
      </c>
      <c r="D535" s="6"/>
      <c r="E535" s="5" t="s">
        <v>618</v>
      </c>
      <c r="F535" s="21">
        <f>F536</f>
        <v>8288.6769999999997</v>
      </c>
      <c r="G535" s="21">
        <f>G536</f>
        <v>8288.6769999999997</v>
      </c>
      <c r="H535" s="21">
        <f>H536</f>
        <v>8288.6769999999997</v>
      </c>
    </row>
    <row r="536" spans="1:8" ht="48">
      <c r="A536" s="7" t="s">
        <v>125</v>
      </c>
      <c r="B536" s="7" t="s">
        <v>805</v>
      </c>
      <c r="C536" s="77" t="s">
        <v>617</v>
      </c>
      <c r="D536" s="23" t="s">
        <v>846</v>
      </c>
      <c r="E536" s="24" t="s">
        <v>847</v>
      </c>
      <c r="F536" s="21">
        <v>8288.6769999999997</v>
      </c>
      <c r="G536" s="21">
        <v>8288.6769999999997</v>
      </c>
      <c r="H536" s="21">
        <v>8288.6769999999997</v>
      </c>
    </row>
    <row r="537" spans="1:8" ht="48">
      <c r="A537" s="7" t="s">
        <v>125</v>
      </c>
      <c r="B537" s="7" t="s">
        <v>805</v>
      </c>
      <c r="C537" s="77" t="s">
        <v>619</v>
      </c>
      <c r="D537" s="6"/>
      <c r="E537" s="5" t="s">
        <v>559</v>
      </c>
      <c r="F537" s="21">
        <f>F538</f>
        <v>4330.84</v>
      </c>
      <c r="G537" s="21">
        <f>G538</f>
        <v>0</v>
      </c>
      <c r="H537" s="21">
        <f>H538</f>
        <v>0</v>
      </c>
    </row>
    <row r="538" spans="1:8" ht="48">
      <c r="A538" s="7" t="s">
        <v>125</v>
      </c>
      <c r="B538" s="7" t="s">
        <v>805</v>
      </c>
      <c r="C538" s="77" t="s">
        <v>619</v>
      </c>
      <c r="D538" s="23" t="s">
        <v>846</v>
      </c>
      <c r="E538" s="24" t="s">
        <v>847</v>
      </c>
      <c r="F538" s="21">
        <v>4330.84</v>
      </c>
      <c r="G538" s="21">
        <v>0</v>
      </c>
      <c r="H538" s="21">
        <v>0</v>
      </c>
    </row>
    <row r="539" spans="1:8" ht="48">
      <c r="A539" s="7" t="s">
        <v>125</v>
      </c>
      <c r="B539" s="7" t="s">
        <v>805</v>
      </c>
      <c r="C539" s="7" t="s">
        <v>620</v>
      </c>
      <c r="D539" s="6"/>
      <c r="E539" s="5" t="s">
        <v>621</v>
      </c>
      <c r="F539" s="21">
        <f t="shared" ref="F539:H540" si="32">F540</f>
        <v>831.51499999999999</v>
      </c>
      <c r="G539" s="21">
        <f t="shared" si="32"/>
        <v>831.51499999999999</v>
      </c>
      <c r="H539" s="21">
        <f t="shared" si="32"/>
        <v>831.51499999999999</v>
      </c>
    </row>
    <row r="540" spans="1:8" ht="72">
      <c r="A540" s="7" t="s">
        <v>125</v>
      </c>
      <c r="B540" s="7" t="s">
        <v>805</v>
      </c>
      <c r="C540" s="7" t="s">
        <v>622</v>
      </c>
      <c r="D540" s="6"/>
      <c r="E540" s="5" t="s">
        <v>623</v>
      </c>
      <c r="F540" s="21">
        <f t="shared" si="32"/>
        <v>831.51499999999999</v>
      </c>
      <c r="G540" s="21">
        <f t="shared" si="32"/>
        <v>831.51499999999999</v>
      </c>
      <c r="H540" s="21">
        <f t="shared" si="32"/>
        <v>831.51499999999999</v>
      </c>
    </row>
    <row r="541" spans="1:8" ht="48">
      <c r="A541" s="7" t="s">
        <v>125</v>
      </c>
      <c r="B541" s="7" t="s">
        <v>805</v>
      </c>
      <c r="C541" s="7" t="s">
        <v>622</v>
      </c>
      <c r="D541" s="37" t="s">
        <v>846</v>
      </c>
      <c r="E541" s="24" t="s">
        <v>847</v>
      </c>
      <c r="F541" s="21">
        <v>831.51499999999999</v>
      </c>
      <c r="G541" s="21">
        <v>831.51499999999999</v>
      </c>
      <c r="H541" s="21">
        <v>831.51499999999999</v>
      </c>
    </row>
    <row r="542" spans="1:8" ht="36">
      <c r="A542" s="7" t="s">
        <v>125</v>
      </c>
      <c r="B542" s="7" t="s">
        <v>805</v>
      </c>
      <c r="C542" s="7" t="s">
        <v>725</v>
      </c>
      <c r="D542" s="6"/>
      <c r="E542" s="5" t="s">
        <v>438</v>
      </c>
      <c r="F542" s="21">
        <f>F543+F545+F547+F549</f>
        <v>1530.6349999999998</v>
      </c>
      <c r="G542" s="21">
        <f>G543</f>
        <v>0</v>
      </c>
      <c r="H542" s="21">
        <f>H543</f>
        <v>0</v>
      </c>
    </row>
    <row r="543" spans="1:8" ht="60">
      <c r="A543" s="7" t="s">
        <v>125</v>
      </c>
      <c r="B543" s="7" t="s">
        <v>805</v>
      </c>
      <c r="C543" s="7" t="s">
        <v>726</v>
      </c>
      <c r="D543" s="27"/>
      <c r="E543" s="5" t="s">
        <v>668</v>
      </c>
      <c r="F543" s="21">
        <f>F544</f>
        <v>590.64</v>
      </c>
      <c r="G543" s="21">
        <f>G544</f>
        <v>0</v>
      </c>
      <c r="H543" s="21">
        <f>H544</f>
        <v>0</v>
      </c>
    </row>
    <row r="544" spans="1:8" ht="48">
      <c r="A544" s="7" t="s">
        <v>125</v>
      </c>
      <c r="B544" s="7" t="s">
        <v>805</v>
      </c>
      <c r="C544" s="7" t="s">
        <v>726</v>
      </c>
      <c r="D544" s="37" t="s">
        <v>846</v>
      </c>
      <c r="E544" s="24" t="s">
        <v>847</v>
      </c>
      <c r="F544" s="21">
        <v>590.64</v>
      </c>
      <c r="G544" s="21">
        <v>0</v>
      </c>
      <c r="H544" s="21">
        <v>0</v>
      </c>
    </row>
    <row r="545" spans="1:8" ht="69.599999999999994" customHeight="1">
      <c r="A545" s="7" t="s">
        <v>125</v>
      </c>
      <c r="B545" s="7" t="s">
        <v>805</v>
      </c>
      <c r="C545" s="7" t="s">
        <v>197</v>
      </c>
      <c r="D545" s="37"/>
      <c r="E545" s="24" t="s">
        <v>198</v>
      </c>
      <c r="F545" s="21">
        <f>F546</f>
        <v>223</v>
      </c>
      <c r="G545" s="21">
        <f>G546</f>
        <v>0</v>
      </c>
      <c r="H545" s="21">
        <f>H546</f>
        <v>0</v>
      </c>
    </row>
    <row r="546" spans="1:8" ht="48">
      <c r="A546" s="7" t="s">
        <v>125</v>
      </c>
      <c r="B546" s="7" t="s">
        <v>805</v>
      </c>
      <c r="C546" s="7" t="s">
        <v>197</v>
      </c>
      <c r="D546" s="37" t="s">
        <v>846</v>
      </c>
      <c r="E546" s="24" t="s">
        <v>847</v>
      </c>
      <c r="F546" s="21">
        <v>223</v>
      </c>
      <c r="G546" s="21">
        <v>0</v>
      </c>
      <c r="H546" s="21">
        <v>0</v>
      </c>
    </row>
    <row r="547" spans="1:8" ht="84">
      <c r="A547" s="7" t="s">
        <v>125</v>
      </c>
      <c r="B547" s="7" t="s">
        <v>805</v>
      </c>
      <c r="C547" s="7" t="s">
        <v>199</v>
      </c>
      <c r="D547" s="37"/>
      <c r="E547" s="24" t="s">
        <v>200</v>
      </c>
      <c r="F547" s="21">
        <f>F548</f>
        <v>377</v>
      </c>
      <c r="G547" s="21">
        <f>G548</f>
        <v>0</v>
      </c>
      <c r="H547" s="21">
        <f>H548</f>
        <v>0</v>
      </c>
    </row>
    <row r="548" spans="1:8" ht="48">
      <c r="A548" s="7" t="s">
        <v>125</v>
      </c>
      <c r="B548" s="7" t="s">
        <v>805</v>
      </c>
      <c r="C548" s="7" t="s">
        <v>199</v>
      </c>
      <c r="D548" s="37" t="s">
        <v>846</v>
      </c>
      <c r="E548" s="24" t="s">
        <v>847</v>
      </c>
      <c r="F548" s="21">
        <v>377</v>
      </c>
      <c r="G548" s="21">
        <v>0</v>
      </c>
      <c r="H548" s="21">
        <v>0</v>
      </c>
    </row>
    <row r="549" spans="1:8" ht="114.6" customHeight="1">
      <c r="A549" s="7" t="s">
        <v>125</v>
      </c>
      <c r="B549" s="7" t="s">
        <v>805</v>
      </c>
      <c r="C549" s="7" t="s">
        <v>294</v>
      </c>
      <c r="D549" s="37"/>
      <c r="E549" s="24" t="s">
        <v>316</v>
      </c>
      <c r="F549" s="21">
        <f>F550</f>
        <v>339.995</v>
      </c>
      <c r="G549" s="21">
        <f>G550</f>
        <v>0</v>
      </c>
      <c r="H549" s="21">
        <f>H550</f>
        <v>0</v>
      </c>
    </row>
    <row r="550" spans="1:8" ht="48">
      <c r="A550" s="7" t="s">
        <v>125</v>
      </c>
      <c r="B550" s="7" t="s">
        <v>805</v>
      </c>
      <c r="C550" s="7" t="s">
        <v>294</v>
      </c>
      <c r="D550" s="37" t="s">
        <v>846</v>
      </c>
      <c r="E550" s="24" t="s">
        <v>847</v>
      </c>
      <c r="F550" s="21">
        <v>339.995</v>
      </c>
      <c r="G550" s="21">
        <v>0</v>
      </c>
      <c r="H550" s="21">
        <v>0</v>
      </c>
    </row>
    <row r="551" spans="1:8" s="1" customFormat="1" ht="48">
      <c r="A551" s="18" t="s">
        <v>125</v>
      </c>
      <c r="B551" s="15" t="s">
        <v>805</v>
      </c>
      <c r="C551" s="15" t="s">
        <v>379</v>
      </c>
      <c r="D551" s="18"/>
      <c r="E551" s="19" t="s">
        <v>380</v>
      </c>
      <c r="F551" s="20">
        <f t="shared" ref="F551:H552" si="33">F552</f>
        <v>36588.953000000001</v>
      </c>
      <c r="G551" s="20">
        <f t="shared" si="33"/>
        <v>34935.667999999998</v>
      </c>
      <c r="H551" s="20">
        <f t="shared" si="33"/>
        <v>36935.667999999998</v>
      </c>
    </row>
    <row r="552" spans="1:8" s="1" customFormat="1" ht="34.15" customHeight="1">
      <c r="A552" s="6" t="s">
        <v>125</v>
      </c>
      <c r="B552" s="7" t="s">
        <v>805</v>
      </c>
      <c r="C552" s="7" t="s">
        <v>381</v>
      </c>
      <c r="D552" s="6"/>
      <c r="E552" s="5" t="s">
        <v>382</v>
      </c>
      <c r="F552" s="21">
        <f>F553</f>
        <v>36588.953000000001</v>
      </c>
      <c r="G552" s="21">
        <f t="shared" si="33"/>
        <v>34935.667999999998</v>
      </c>
      <c r="H552" s="21">
        <f t="shared" si="33"/>
        <v>36935.667999999998</v>
      </c>
    </row>
    <row r="553" spans="1:8" s="1" customFormat="1" ht="35.450000000000003" customHeight="1">
      <c r="A553" s="6" t="s">
        <v>125</v>
      </c>
      <c r="B553" s="7" t="s">
        <v>805</v>
      </c>
      <c r="C553" s="7" t="s">
        <v>383</v>
      </c>
      <c r="D553" s="6"/>
      <c r="E553" s="5" t="s">
        <v>384</v>
      </c>
      <c r="F553" s="21">
        <f>F554+F556+F558</f>
        <v>36588.953000000001</v>
      </c>
      <c r="G553" s="21">
        <f>G554+G556+G558</f>
        <v>34935.667999999998</v>
      </c>
      <c r="H553" s="21">
        <f>H554+H556+H558</f>
        <v>36935.667999999998</v>
      </c>
    </row>
    <row r="554" spans="1:8" s="1" customFormat="1" ht="36">
      <c r="A554" s="6" t="s">
        <v>125</v>
      </c>
      <c r="B554" s="7" t="s">
        <v>805</v>
      </c>
      <c r="C554" s="7" t="s">
        <v>385</v>
      </c>
      <c r="D554" s="6"/>
      <c r="E554" s="5" t="s">
        <v>386</v>
      </c>
      <c r="F554" s="21">
        <f>F555</f>
        <v>35794.953000000001</v>
      </c>
      <c r="G554" s="21">
        <f>G555</f>
        <v>34935.667999999998</v>
      </c>
      <c r="H554" s="21">
        <f>H555</f>
        <v>36935.667999999998</v>
      </c>
    </row>
    <row r="555" spans="1:8" s="1" customFormat="1" ht="48">
      <c r="A555" s="6" t="s">
        <v>125</v>
      </c>
      <c r="B555" s="7" t="s">
        <v>805</v>
      </c>
      <c r="C555" s="7" t="s">
        <v>385</v>
      </c>
      <c r="D555" s="37" t="s">
        <v>846</v>
      </c>
      <c r="E555" s="24" t="s">
        <v>847</v>
      </c>
      <c r="F555" s="21">
        <v>35794.953000000001</v>
      </c>
      <c r="G555" s="21">
        <v>34935.667999999998</v>
      </c>
      <c r="H555" s="21">
        <v>36935.667999999998</v>
      </c>
    </row>
    <row r="556" spans="1:8" s="1" customFormat="1" ht="48">
      <c r="A556" s="179" t="s">
        <v>125</v>
      </c>
      <c r="B556" s="180" t="s">
        <v>805</v>
      </c>
      <c r="C556" s="180" t="s">
        <v>303</v>
      </c>
      <c r="D556" s="179"/>
      <c r="E556" s="181" t="s">
        <v>304</v>
      </c>
      <c r="F556" s="182">
        <f>F557</f>
        <v>750</v>
      </c>
      <c r="G556" s="182">
        <f>G557</f>
        <v>0</v>
      </c>
      <c r="H556" s="182">
        <f>H557</f>
        <v>0</v>
      </c>
    </row>
    <row r="557" spans="1:8" s="1" customFormat="1" ht="48">
      <c r="A557" s="179" t="s">
        <v>125</v>
      </c>
      <c r="B557" s="180" t="s">
        <v>805</v>
      </c>
      <c r="C557" s="180" t="s">
        <v>303</v>
      </c>
      <c r="D557" s="185" t="s">
        <v>846</v>
      </c>
      <c r="E557" s="184" t="s">
        <v>847</v>
      </c>
      <c r="F557" s="182">
        <v>750</v>
      </c>
      <c r="G557" s="182">
        <v>0</v>
      </c>
      <c r="H557" s="182">
        <v>0</v>
      </c>
    </row>
    <row r="558" spans="1:8" s="1" customFormat="1" ht="60">
      <c r="A558" s="179" t="s">
        <v>125</v>
      </c>
      <c r="B558" s="180" t="s">
        <v>805</v>
      </c>
      <c r="C558" s="180" t="s">
        <v>305</v>
      </c>
      <c r="D558" s="179"/>
      <c r="E558" s="181" t="s">
        <v>306</v>
      </c>
      <c r="F558" s="182">
        <f>F559</f>
        <v>44</v>
      </c>
      <c r="G558" s="182">
        <f>G559</f>
        <v>0</v>
      </c>
      <c r="H558" s="182">
        <f>H559</f>
        <v>0</v>
      </c>
    </row>
    <row r="559" spans="1:8" s="1" customFormat="1" ht="48">
      <c r="A559" s="179" t="s">
        <v>125</v>
      </c>
      <c r="B559" s="180" t="s">
        <v>805</v>
      </c>
      <c r="C559" s="180" t="s">
        <v>305</v>
      </c>
      <c r="D559" s="183" t="s">
        <v>846</v>
      </c>
      <c r="E559" s="184" t="s">
        <v>847</v>
      </c>
      <c r="F559" s="182">
        <v>44</v>
      </c>
      <c r="G559" s="182">
        <f>G560+G561</f>
        <v>0</v>
      </c>
      <c r="H559" s="182">
        <f>H560+H561</f>
        <v>0</v>
      </c>
    </row>
    <row r="560" spans="1:8" s="1" customFormat="1" ht="24">
      <c r="A560" s="6" t="s">
        <v>125</v>
      </c>
      <c r="B560" s="7" t="s">
        <v>805</v>
      </c>
      <c r="C560" s="7" t="s">
        <v>801</v>
      </c>
      <c r="D560" s="6"/>
      <c r="E560" s="5" t="s">
        <v>802</v>
      </c>
      <c r="F560" s="53">
        <f>F561</f>
        <v>276</v>
      </c>
      <c r="G560" s="53">
        <f t="shared" ref="G560:H562" si="34">G561</f>
        <v>0</v>
      </c>
      <c r="H560" s="53">
        <f t="shared" si="34"/>
        <v>0</v>
      </c>
    </row>
    <row r="561" spans="1:8" s="1" customFormat="1" ht="72">
      <c r="A561" s="6" t="s">
        <v>125</v>
      </c>
      <c r="B561" s="7" t="s">
        <v>805</v>
      </c>
      <c r="C561" s="7" t="s">
        <v>695</v>
      </c>
      <c r="D561" s="25"/>
      <c r="E561" s="26" t="s">
        <v>697</v>
      </c>
      <c r="F561" s="53">
        <f>F562</f>
        <v>276</v>
      </c>
      <c r="G561" s="53">
        <f t="shared" si="34"/>
        <v>0</v>
      </c>
      <c r="H561" s="53">
        <f t="shared" si="34"/>
        <v>0</v>
      </c>
    </row>
    <row r="562" spans="1:8" s="1" customFormat="1" ht="48">
      <c r="A562" s="6" t="s">
        <v>125</v>
      </c>
      <c r="B562" s="7" t="s">
        <v>805</v>
      </c>
      <c r="C562" s="7" t="s">
        <v>696</v>
      </c>
      <c r="D562" s="25"/>
      <c r="E562" s="26" t="s">
        <v>694</v>
      </c>
      <c r="F562" s="53">
        <f>F563</f>
        <v>276</v>
      </c>
      <c r="G562" s="53">
        <f t="shared" si="34"/>
        <v>0</v>
      </c>
      <c r="H562" s="53">
        <f t="shared" si="34"/>
        <v>0</v>
      </c>
    </row>
    <row r="563" spans="1:8" s="1" customFormat="1" ht="36">
      <c r="A563" s="6" t="s">
        <v>125</v>
      </c>
      <c r="B563" s="7" t="s">
        <v>805</v>
      </c>
      <c r="C563" s="7" t="s">
        <v>696</v>
      </c>
      <c r="D563" s="23" t="s">
        <v>807</v>
      </c>
      <c r="E563" s="24" t="s">
        <v>808</v>
      </c>
      <c r="F563" s="53">
        <v>276</v>
      </c>
      <c r="G563" s="53">
        <v>0</v>
      </c>
      <c r="H563" s="53">
        <v>0</v>
      </c>
    </row>
    <row r="564" spans="1:8" ht="36">
      <c r="A564" s="27" t="s">
        <v>125</v>
      </c>
      <c r="B564" s="27" t="s">
        <v>816</v>
      </c>
      <c r="C564" s="14"/>
      <c r="D564" s="27"/>
      <c r="E564" s="16" t="s">
        <v>387</v>
      </c>
      <c r="F564" s="17">
        <f>F565+F570+F575</f>
        <v>584.74199999999996</v>
      </c>
      <c r="G564" s="17">
        <f>G565+G570+G575</f>
        <v>584.74199999999996</v>
      </c>
      <c r="H564" s="17">
        <f>H565+H570+H575</f>
        <v>584.74199999999996</v>
      </c>
    </row>
    <row r="565" spans="1:8" ht="48">
      <c r="A565" s="6" t="s">
        <v>125</v>
      </c>
      <c r="B565" s="6" t="s">
        <v>816</v>
      </c>
      <c r="C565" s="15" t="s">
        <v>128</v>
      </c>
      <c r="D565" s="18"/>
      <c r="E565" s="19" t="s">
        <v>129</v>
      </c>
      <c r="F565" s="20">
        <f>F566</f>
        <v>200</v>
      </c>
      <c r="G565" s="20">
        <f>G566</f>
        <v>200</v>
      </c>
      <c r="H565" s="20">
        <f>H566</f>
        <v>200</v>
      </c>
    </row>
    <row r="566" spans="1:8" ht="48">
      <c r="A566" s="6" t="s">
        <v>125</v>
      </c>
      <c r="B566" s="6" t="s">
        <v>816</v>
      </c>
      <c r="C566" s="7" t="s">
        <v>624</v>
      </c>
      <c r="D566" s="23"/>
      <c r="E566" s="5" t="s">
        <v>625</v>
      </c>
      <c r="F566" s="21">
        <f>F568</f>
        <v>200</v>
      </c>
      <c r="G566" s="21">
        <f>G568</f>
        <v>200</v>
      </c>
      <c r="H566" s="21">
        <f>H568</f>
        <v>200</v>
      </c>
    </row>
    <row r="567" spans="1:8" ht="48">
      <c r="A567" s="6" t="s">
        <v>125</v>
      </c>
      <c r="B567" s="6" t="s">
        <v>816</v>
      </c>
      <c r="C567" s="7" t="s">
        <v>626</v>
      </c>
      <c r="D567" s="23"/>
      <c r="E567" s="5" t="s">
        <v>627</v>
      </c>
      <c r="F567" s="21">
        <f t="shared" ref="F567:H568" si="35">F568</f>
        <v>200</v>
      </c>
      <c r="G567" s="21">
        <f t="shared" si="35"/>
        <v>200</v>
      </c>
      <c r="H567" s="21">
        <f t="shared" si="35"/>
        <v>200</v>
      </c>
    </row>
    <row r="568" spans="1:8" ht="36">
      <c r="A568" s="6" t="s">
        <v>125</v>
      </c>
      <c r="B568" s="6" t="s">
        <v>816</v>
      </c>
      <c r="C568" s="7" t="s">
        <v>628</v>
      </c>
      <c r="D568" s="25"/>
      <c r="E568" s="26" t="s">
        <v>629</v>
      </c>
      <c r="F568" s="21">
        <f t="shared" si="35"/>
        <v>200</v>
      </c>
      <c r="G568" s="21">
        <f t="shared" si="35"/>
        <v>200</v>
      </c>
      <c r="H568" s="21">
        <f t="shared" si="35"/>
        <v>200</v>
      </c>
    </row>
    <row r="569" spans="1:8" ht="48">
      <c r="A569" s="6" t="s">
        <v>125</v>
      </c>
      <c r="B569" s="6" t="s">
        <v>816</v>
      </c>
      <c r="C569" s="7" t="s">
        <v>628</v>
      </c>
      <c r="D569" s="37" t="s">
        <v>846</v>
      </c>
      <c r="E569" s="24" t="s">
        <v>847</v>
      </c>
      <c r="F569" s="21">
        <v>200</v>
      </c>
      <c r="G569" s="21">
        <v>200</v>
      </c>
      <c r="H569" s="21">
        <v>200</v>
      </c>
    </row>
    <row r="570" spans="1:8" ht="48">
      <c r="A570" s="18" t="s">
        <v>125</v>
      </c>
      <c r="B570" s="18" t="s">
        <v>816</v>
      </c>
      <c r="C570" s="15" t="s">
        <v>379</v>
      </c>
      <c r="D570" s="18"/>
      <c r="E570" s="19" t="s">
        <v>380</v>
      </c>
      <c r="F570" s="20">
        <f>F571</f>
        <v>75.581999999999994</v>
      </c>
      <c r="G570" s="20">
        <f>G571</f>
        <v>75.581999999999994</v>
      </c>
      <c r="H570" s="20">
        <f>H571</f>
        <v>75.581999999999994</v>
      </c>
    </row>
    <row r="571" spans="1:8" ht="34.9" customHeight="1">
      <c r="A571" s="6" t="s">
        <v>125</v>
      </c>
      <c r="B571" s="6" t="s">
        <v>816</v>
      </c>
      <c r="C571" s="7" t="s">
        <v>381</v>
      </c>
      <c r="D571" s="6"/>
      <c r="E571" s="5" t="s">
        <v>382</v>
      </c>
      <c r="F571" s="21">
        <f>F573</f>
        <v>75.581999999999994</v>
      </c>
      <c r="G571" s="21">
        <f>G573</f>
        <v>75.581999999999994</v>
      </c>
      <c r="H571" s="21">
        <f>H573</f>
        <v>75.581999999999994</v>
      </c>
    </row>
    <row r="572" spans="1:8" ht="37.9" customHeight="1">
      <c r="A572" s="6" t="s">
        <v>125</v>
      </c>
      <c r="B572" s="6" t="s">
        <v>816</v>
      </c>
      <c r="C572" s="7" t="s">
        <v>383</v>
      </c>
      <c r="D572" s="6"/>
      <c r="E572" s="5" t="s">
        <v>384</v>
      </c>
      <c r="F572" s="21">
        <f t="shared" ref="F572:H573" si="36">F573</f>
        <v>75.581999999999994</v>
      </c>
      <c r="G572" s="21">
        <f t="shared" si="36"/>
        <v>75.581999999999994</v>
      </c>
      <c r="H572" s="21">
        <f t="shared" si="36"/>
        <v>75.581999999999994</v>
      </c>
    </row>
    <row r="573" spans="1:8" ht="36">
      <c r="A573" s="6" t="s">
        <v>125</v>
      </c>
      <c r="B573" s="6" t="s">
        <v>816</v>
      </c>
      <c r="C573" s="7" t="s">
        <v>388</v>
      </c>
      <c r="D573" s="25"/>
      <c r="E573" s="5" t="s">
        <v>387</v>
      </c>
      <c r="F573" s="21">
        <f t="shared" si="36"/>
        <v>75.581999999999994</v>
      </c>
      <c r="G573" s="21">
        <f t="shared" si="36"/>
        <v>75.581999999999994</v>
      </c>
      <c r="H573" s="21">
        <f t="shared" si="36"/>
        <v>75.581999999999994</v>
      </c>
    </row>
    <row r="574" spans="1:8" ht="48">
      <c r="A574" s="6" t="s">
        <v>125</v>
      </c>
      <c r="B574" s="6" t="s">
        <v>816</v>
      </c>
      <c r="C574" s="7" t="s">
        <v>388</v>
      </c>
      <c r="D574" s="37" t="s">
        <v>846</v>
      </c>
      <c r="E574" s="24" t="s">
        <v>847</v>
      </c>
      <c r="F574" s="21">
        <v>75.581999999999994</v>
      </c>
      <c r="G574" s="21">
        <v>75.581999999999994</v>
      </c>
      <c r="H574" s="21">
        <v>75.581999999999994</v>
      </c>
    </row>
    <row r="575" spans="1:8" ht="48">
      <c r="A575" s="6" t="s">
        <v>125</v>
      </c>
      <c r="B575" s="6" t="s">
        <v>816</v>
      </c>
      <c r="C575" s="15" t="s">
        <v>791</v>
      </c>
      <c r="D575" s="18"/>
      <c r="E575" s="19" t="s">
        <v>792</v>
      </c>
      <c r="F575" s="21">
        <f>F576</f>
        <v>309.16000000000003</v>
      </c>
      <c r="G575" s="21">
        <f>G576</f>
        <v>309.16000000000003</v>
      </c>
      <c r="H575" s="21">
        <f>H576</f>
        <v>309.16000000000003</v>
      </c>
    </row>
    <row r="576" spans="1:8" ht="36">
      <c r="A576" s="6" t="s">
        <v>125</v>
      </c>
      <c r="B576" s="6" t="s">
        <v>816</v>
      </c>
      <c r="C576" s="7" t="s">
        <v>818</v>
      </c>
      <c r="D576" s="6"/>
      <c r="E576" s="5" t="s">
        <v>819</v>
      </c>
      <c r="F576" s="21">
        <f t="shared" ref="F576:H578" si="37">F577</f>
        <v>309.16000000000003</v>
      </c>
      <c r="G576" s="21">
        <f t="shared" si="37"/>
        <v>309.16000000000003</v>
      </c>
      <c r="H576" s="21">
        <f t="shared" si="37"/>
        <v>309.16000000000003</v>
      </c>
    </row>
    <row r="577" spans="1:8" ht="36">
      <c r="A577" s="6" t="s">
        <v>125</v>
      </c>
      <c r="B577" s="6" t="s">
        <v>816</v>
      </c>
      <c r="C577" s="7" t="s">
        <v>834</v>
      </c>
      <c r="D577" s="7"/>
      <c r="E577" s="5" t="s">
        <v>796</v>
      </c>
      <c r="F577" s="21">
        <f t="shared" si="37"/>
        <v>309.16000000000003</v>
      </c>
      <c r="G577" s="21">
        <f t="shared" si="37"/>
        <v>309.16000000000003</v>
      </c>
      <c r="H577" s="21">
        <f t="shared" si="37"/>
        <v>309.16000000000003</v>
      </c>
    </row>
    <row r="578" spans="1:8" ht="36">
      <c r="A578" s="6" t="s">
        <v>125</v>
      </c>
      <c r="B578" s="6" t="s">
        <v>816</v>
      </c>
      <c r="C578" s="7" t="s">
        <v>389</v>
      </c>
      <c r="D578" s="6"/>
      <c r="E578" s="5" t="s">
        <v>390</v>
      </c>
      <c r="F578" s="21">
        <f>F579</f>
        <v>309.16000000000003</v>
      </c>
      <c r="G578" s="21">
        <f t="shared" si="37"/>
        <v>309.16000000000003</v>
      </c>
      <c r="H578" s="21">
        <f t="shared" si="37"/>
        <v>309.16000000000003</v>
      </c>
    </row>
    <row r="579" spans="1:8" ht="36">
      <c r="A579" s="6" t="s">
        <v>125</v>
      </c>
      <c r="B579" s="6" t="s">
        <v>816</v>
      </c>
      <c r="C579" s="7" t="s">
        <v>389</v>
      </c>
      <c r="D579" s="23" t="s">
        <v>807</v>
      </c>
      <c r="E579" s="24" t="s">
        <v>808</v>
      </c>
      <c r="F579" s="21">
        <v>309.16000000000003</v>
      </c>
      <c r="G579" s="21">
        <v>309.16000000000003</v>
      </c>
      <c r="H579" s="21">
        <v>309.16000000000003</v>
      </c>
    </row>
    <row r="580" spans="1:8">
      <c r="A580" s="27" t="s">
        <v>125</v>
      </c>
      <c r="B580" s="27" t="s">
        <v>125</v>
      </c>
      <c r="C580" s="14"/>
      <c r="D580" s="27"/>
      <c r="E580" s="27" t="s">
        <v>630</v>
      </c>
      <c r="F580" s="17">
        <f>F581+F586</f>
        <v>13928.865999999998</v>
      </c>
      <c r="G580" s="17">
        <f>G581+G586</f>
        <v>12906.511000000002</v>
      </c>
      <c r="H580" s="17">
        <f>H581+H586</f>
        <v>12906.511000000002</v>
      </c>
    </row>
    <row r="581" spans="1:8" ht="48">
      <c r="A581" s="6" t="s">
        <v>125</v>
      </c>
      <c r="B581" s="6" t="s">
        <v>125</v>
      </c>
      <c r="C581" s="15" t="s">
        <v>128</v>
      </c>
      <c r="D581" s="18"/>
      <c r="E581" s="19" t="s">
        <v>129</v>
      </c>
      <c r="F581" s="21">
        <f t="shared" ref="F581:H582" si="38">F582</f>
        <v>4523.1400000000003</v>
      </c>
      <c r="G581" s="21">
        <f t="shared" si="38"/>
        <v>4523.1400000000003</v>
      </c>
      <c r="H581" s="21">
        <f t="shared" si="38"/>
        <v>4523.1400000000003</v>
      </c>
    </row>
    <row r="582" spans="1:8" ht="36">
      <c r="A582" s="6" t="s">
        <v>125</v>
      </c>
      <c r="B582" s="6" t="s">
        <v>125</v>
      </c>
      <c r="C582" s="7" t="s">
        <v>631</v>
      </c>
      <c r="D582" s="6"/>
      <c r="E582" s="5" t="s">
        <v>632</v>
      </c>
      <c r="F582" s="21">
        <f>F583</f>
        <v>4523.1400000000003</v>
      </c>
      <c r="G582" s="21">
        <f t="shared" si="38"/>
        <v>4523.1400000000003</v>
      </c>
      <c r="H582" s="21">
        <f t="shared" si="38"/>
        <v>4523.1400000000003</v>
      </c>
    </row>
    <row r="583" spans="1:8" ht="60">
      <c r="A583" s="6" t="s">
        <v>125</v>
      </c>
      <c r="B583" s="6" t="s">
        <v>125</v>
      </c>
      <c r="C583" s="7" t="s">
        <v>633</v>
      </c>
      <c r="D583" s="6"/>
      <c r="E583" s="5" t="s">
        <v>634</v>
      </c>
      <c r="F583" s="21">
        <f t="shared" ref="F583:H584" si="39">F584</f>
        <v>4523.1400000000003</v>
      </c>
      <c r="G583" s="21">
        <f t="shared" si="39"/>
        <v>4523.1400000000003</v>
      </c>
      <c r="H583" s="21">
        <f t="shared" si="39"/>
        <v>4523.1400000000003</v>
      </c>
    </row>
    <row r="584" spans="1:8" ht="48">
      <c r="A584" s="6" t="s">
        <v>125</v>
      </c>
      <c r="B584" s="6" t="s">
        <v>125</v>
      </c>
      <c r="C584" s="7" t="s">
        <v>635</v>
      </c>
      <c r="D584" s="6"/>
      <c r="E584" s="5" t="s">
        <v>395</v>
      </c>
      <c r="F584" s="21">
        <f t="shared" si="39"/>
        <v>4523.1400000000003</v>
      </c>
      <c r="G584" s="21">
        <f t="shared" si="39"/>
        <v>4523.1400000000003</v>
      </c>
      <c r="H584" s="21">
        <f t="shared" si="39"/>
        <v>4523.1400000000003</v>
      </c>
    </row>
    <row r="585" spans="1:8" ht="48">
      <c r="A585" s="6" t="s">
        <v>125</v>
      </c>
      <c r="B585" s="6" t="s">
        <v>125</v>
      </c>
      <c r="C585" s="7" t="s">
        <v>635</v>
      </c>
      <c r="D585" s="37" t="s">
        <v>846</v>
      </c>
      <c r="E585" s="24" t="s">
        <v>847</v>
      </c>
      <c r="F585" s="21">
        <v>4523.1400000000003</v>
      </c>
      <c r="G585" s="21">
        <v>4523.1400000000003</v>
      </c>
      <c r="H585" s="21">
        <v>4523.1400000000003</v>
      </c>
    </row>
    <row r="586" spans="1:8" ht="36">
      <c r="A586" s="15" t="s">
        <v>125</v>
      </c>
      <c r="B586" s="15" t="s">
        <v>125</v>
      </c>
      <c r="C586" s="15" t="s">
        <v>77</v>
      </c>
      <c r="D586" s="15"/>
      <c r="E586" s="19" t="s">
        <v>78</v>
      </c>
      <c r="F586" s="20">
        <f t="shared" ref="F586:H587" si="40">F587</f>
        <v>9405.7259999999987</v>
      </c>
      <c r="G586" s="20">
        <f t="shared" si="40"/>
        <v>8383.371000000001</v>
      </c>
      <c r="H586" s="20">
        <f t="shared" si="40"/>
        <v>8383.371000000001</v>
      </c>
    </row>
    <row r="587" spans="1:8" ht="36">
      <c r="A587" s="7" t="s">
        <v>125</v>
      </c>
      <c r="B587" s="7" t="s">
        <v>125</v>
      </c>
      <c r="C587" s="7" t="s">
        <v>79</v>
      </c>
      <c r="D587" s="7"/>
      <c r="E587" s="5" t="s">
        <v>80</v>
      </c>
      <c r="F587" s="21">
        <f t="shared" si="40"/>
        <v>9405.7259999999987</v>
      </c>
      <c r="G587" s="21">
        <f t="shared" si="40"/>
        <v>8383.371000000001</v>
      </c>
      <c r="H587" s="21">
        <f t="shared" si="40"/>
        <v>8383.371000000001</v>
      </c>
    </row>
    <row r="588" spans="1:8" ht="120">
      <c r="A588" s="7" t="s">
        <v>125</v>
      </c>
      <c r="B588" s="7" t="s">
        <v>125</v>
      </c>
      <c r="C588" s="7" t="s">
        <v>81</v>
      </c>
      <c r="D588" s="7"/>
      <c r="E588" s="5" t="s">
        <v>82</v>
      </c>
      <c r="F588" s="21">
        <f>F589+F593+F591</f>
        <v>9405.7259999999987</v>
      </c>
      <c r="G588" s="21">
        <f>G589+G593+G591</f>
        <v>8383.371000000001</v>
      </c>
      <c r="H588" s="21">
        <f>H589+H593+H591</f>
        <v>8383.371000000001</v>
      </c>
    </row>
    <row r="589" spans="1:8" ht="36">
      <c r="A589" s="7" t="s">
        <v>125</v>
      </c>
      <c r="B589" s="7" t="s">
        <v>125</v>
      </c>
      <c r="C589" s="7" t="s">
        <v>392</v>
      </c>
      <c r="D589" s="7"/>
      <c r="E589" s="5" t="s">
        <v>393</v>
      </c>
      <c r="F589" s="21">
        <f>F590</f>
        <v>775.20399999999995</v>
      </c>
      <c r="G589" s="21">
        <f>G590</f>
        <v>694.34900000000005</v>
      </c>
      <c r="H589" s="21">
        <f>H590</f>
        <v>694.34900000000005</v>
      </c>
    </row>
    <row r="590" spans="1:8" ht="36">
      <c r="A590" s="7" t="s">
        <v>125</v>
      </c>
      <c r="B590" s="7" t="s">
        <v>125</v>
      </c>
      <c r="C590" s="7" t="s">
        <v>392</v>
      </c>
      <c r="D590" s="23" t="s">
        <v>807</v>
      </c>
      <c r="E590" s="24" t="s">
        <v>808</v>
      </c>
      <c r="F590" s="21">
        <v>775.20399999999995</v>
      </c>
      <c r="G590" s="21">
        <v>694.34900000000005</v>
      </c>
      <c r="H590" s="21">
        <v>694.34900000000005</v>
      </c>
    </row>
    <row r="591" spans="1:8" ht="48">
      <c r="A591" s="7" t="s">
        <v>125</v>
      </c>
      <c r="B591" s="7" t="s">
        <v>125</v>
      </c>
      <c r="C591" s="7" t="s">
        <v>394</v>
      </c>
      <c r="D591" s="7"/>
      <c r="E591" s="5" t="s">
        <v>395</v>
      </c>
      <c r="F591" s="21">
        <f>F592</f>
        <v>292.166</v>
      </c>
      <c r="G591" s="21">
        <f>G592</f>
        <v>292.166</v>
      </c>
      <c r="H591" s="21">
        <f>H592</f>
        <v>292.166</v>
      </c>
    </row>
    <row r="592" spans="1:8" ht="96">
      <c r="A592" s="7" t="s">
        <v>125</v>
      </c>
      <c r="B592" s="7" t="s">
        <v>125</v>
      </c>
      <c r="C592" s="7" t="s">
        <v>394</v>
      </c>
      <c r="D592" s="23" t="s">
        <v>799</v>
      </c>
      <c r="E592" s="24" t="s">
        <v>800</v>
      </c>
      <c r="F592" s="21">
        <v>292.166</v>
      </c>
      <c r="G592" s="21">
        <v>292.166</v>
      </c>
      <c r="H592" s="21">
        <v>292.166</v>
      </c>
    </row>
    <row r="593" spans="1:8" ht="24">
      <c r="A593" s="7" t="s">
        <v>125</v>
      </c>
      <c r="B593" s="7" t="s">
        <v>125</v>
      </c>
      <c r="C593" s="7" t="s">
        <v>396</v>
      </c>
      <c r="D593" s="7"/>
      <c r="E593" s="24" t="s">
        <v>397</v>
      </c>
      <c r="F593" s="21">
        <f>F594+F595+F596</f>
        <v>8338.3559999999998</v>
      </c>
      <c r="G593" s="21">
        <f>G594+G595+G596</f>
        <v>7396.8560000000007</v>
      </c>
      <c r="H593" s="21">
        <f>H594+H595+H596</f>
        <v>7396.8560000000007</v>
      </c>
    </row>
    <row r="594" spans="1:8" ht="96">
      <c r="A594" s="7" t="s">
        <v>125</v>
      </c>
      <c r="B594" s="7" t="s">
        <v>125</v>
      </c>
      <c r="C594" s="7" t="s">
        <v>396</v>
      </c>
      <c r="D594" s="23" t="s">
        <v>799</v>
      </c>
      <c r="E594" s="24" t="s">
        <v>800</v>
      </c>
      <c r="F594" s="21">
        <v>7123.7759999999998</v>
      </c>
      <c r="G594" s="21">
        <v>6703.7510000000002</v>
      </c>
      <c r="H594" s="21">
        <v>6703.7510000000002</v>
      </c>
    </row>
    <row r="595" spans="1:8" ht="36">
      <c r="A595" s="7" t="s">
        <v>125</v>
      </c>
      <c r="B595" s="7" t="s">
        <v>125</v>
      </c>
      <c r="C595" s="7" t="s">
        <v>396</v>
      </c>
      <c r="D595" s="23" t="s">
        <v>807</v>
      </c>
      <c r="E595" s="24" t="s">
        <v>808</v>
      </c>
      <c r="F595" s="21">
        <v>1202.855</v>
      </c>
      <c r="G595" s="21">
        <v>681.38</v>
      </c>
      <c r="H595" s="21">
        <v>681.38</v>
      </c>
    </row>
    <row r="596" spans="1:8">
      <c r="A596" s="7" t="s">
        <v>125</v>
      </c>
      <c r="B596" s="7" t="s">
        <v>125</v>
      </c>
      <c r="C596" s="7" t="s">
        <v>396</v>
      </c>
      <c r="D596" s="6" t="s">
        <v>838</v>
      </c>
      <c r="E596" s="5" t="s">
        <v>831</v>
      </c>
      <c r="F596" s="21">
        <v>11.725</v>
      </c>
      <c r="G596" s="21">
        <v>11.725</v>
      </c>
      <c r="H596" s="21">
        <v>11.725</v>
      </c>
    </row>
    <row r="597" spans="1:8" ht="24">
      <c r="A597" s="27" t="s">
        <v>125</v>
      </c>
      <c r="B597" s="27" t="s">
        <v>907</v>
      </c>
      <c r="C597" s="7"/>
      <c r="D597" s="27"/>
      <c r="E597" s="16" t="s">
        <v>398</v>
      </c>
      <c r="F597" s="17">
        <f>F598+F617</f>
        <v>40721.805</v>
      </c>
      <c r="G597" s="17">
        <f>G598+G617</f>
        <v>39601.254999999997</v>
      </c>
      <c r="H597" s="17">
        <f>H598+H617</f>
        <v>39609.354999999996</v>
      </c>
    </row>
    <row r="598" spans="1:8" ht="48">
      <c r="A598" s="6" t="s">
        <v>125</v>
      </c>
      <c r="B598" s="6" t="s">
        <v>907</v>
      </c>
      <c r="C598" s="15" t="s">
        <v>128</v>
      </c>
      <c r="D598" s="18"/>
      <c r="E598" s="19" t="s">
        <v>129</v>
      </c>
      <c r="F598" s="21">
        <f>F599+F608</f>
        <v>39505.504999999997</v>
      </c>
      <c r="G598" s="21">
        <f>G599+G608</f>
        <v>38377.354999999996</v>
      </c>
      <c r="H598" s="21">
        <f>H599+H608</f>
        <v>38377.354999999996</v>
      </c>
    </row>
    <row r="599" spans="1:8" ht="36">
      <c r="A599" s="6" t="s">
        <v>125</v>
      </c>
      <c r="B599" s="6" t="s">
        <v>907</v>
      </c>
      <c r="C599" s="7" t="s">
        <v>631</v>
      </c>
      <c r="D599" s="6"/>
      <c r="E599" s="5" t="s">
        <v>632</v>
      </c>
      <c r="F599" s="21">
        <f>F600</f>
        <v>14677.759999999998</v>
      </c>
      <c r="G599" s="21">
        <f>G600</f>
        <v>14677.759999999998</v>
      </c>
      <c r="H599" s="21">
        <f>H600</f>
        <v>14677.759999999998</v>
      </c>
    </row>
    <row r="600" spans="1:8" ht="48">
      <c r="A600" s="6" t="s">
        <v>125</v>
      </c>
      <c r="B600" s="6" t="s">
        <v>907</v>
      </c>
      <c r="C600" s="7" t="s">
        <v>636</v>
      </c>
      <c r="D600" s="6"/>
      <c r="E600" s="5" t="s">
        <v>637</v>
      </c>
      <c r="F600" s="21">
        <f>F606+F604+F601</f>
        <v>14677.759999999998</v>
      </c>
      <c r="G600" s="21">
        <f>G606+G604+G601</f>
        <v>14677.759999999998</v>
      </c>
      <c r="H600" s="21">
        <f>H606+H604+H601</f>
        <v>14677.759999999998</v>
      </c>
    </row>
    <row r="601" spans="1:8" ht="36">
      <c r="A601" s="6" t="s">
        <v>125</v>
      </c>
      <c r="B601" s="6" t="s">
        <v>907</v>
      </c>
      <c r="C601" s="7" t="s">
        <v>638</v>
      </c>
      <c r="D601" s="6"/>
      <c r="E601" s="5" t="s">
        <v>639</v>
      </c>
      <c r="F601" s="21">
        <f>F603+F602</f>
        <v>8013.3159999999998</v>
      </c>
      <c r="G601" s="21">
        <f>G603+G602</f>
        <v>8013.3159999999998</v>
      </c>
      <c r="H601" s="21">
        <f>H603+H602</f>
        <v>8013.3159999999998</v>
      </c>
    </row>
    <row r="602" spans="1:8" ht="36">
      <c r="A602" s="6" t="s">
        <v>125</v>
      </c>
      <c r="B602" s="6" t="s">
        <v>907</v>
      </c>
      <c r="C602" s="7" t="s">
        <v>638</v>
      </c>
      <c r="D602" s="23" t="s">
        <v>807</v>
      </c>
      <c r="E602" s="24" t="s">
        <v>808</v>
      </c>
      <c r="F602" s="21">
        <v>150.66</v>
      </c>
      <c r="G602" s="21">
        <v>0</v>
      </c>
      <c r="H602" s="21">
        <v>0</v>
      </c>
    </row>
    <row r="603" spans="1:8" ht="48">
      <c r="A603" s="6" t="s">
        <v>125</v>
      </c>
      <c r="B603" s="6" t="s">
        <v>907</v>
      </c>
      <c r="C603" s="7" t="s">
        <v>638</v>
      </c>
      <c r="D603" s="37" t="s">
        <v>846</v>
      </c>
      <c r="E603" s="24" t="s">
        <v>847</v>
      </c>
      <c r="F603" s="21">
        <v>7862.6559999999999</v>
      </c>
      <c r="G603" s="21">
        <v>8013.3159999999998</v>
      </c>
      <c r="H603" s="21">
        <v>8013.3159999999998</v>
      </c>
    </row>
    <row r="604" spans="1:8" ht="36">
      <c r="A604" s="6" t="s">
        <v>125</v>
      </c>
      <c r="B604" s="6" t="s">
        <v>907</v>
      </c>
      <c r="C604" s="7" t="s">
        <v>640</v>
      </c>
      <c r="D604" s="6"/>
      <c r="E604" s="5" t="s">
        <v>641</v>
      </c>
      <c r="F604" s="21">
        <f>F605</f>
        <v>5998</v>
      </c>
      <c r="G604" s="21">
        <f>G605</f>
        <v>5998</v>
      </c>
      <c r="H604" s="21">
        <f>H605</f>
        <v>5998</v>
      </c>
    </row>
    <row r="605" spans="1:8" ht="48">
      <c r="A605" s="6" t="s">
        <v>125</v>
      </c>
      <c r="B605" s="6" t="s">
        <v>907</v>
      </c>
      <c r="C605" s="7" t="s">
        <v>640</v>
      </c>
      <c r="D605" s="23" t="s">
        <v>846</v>
      </c>
      <c r="E605" s="24" t="s">
        <v>847</v>
      </c>
      <c r="F605" s="21">
        <v>5998</v>
      </c>
      <c r="G605" s="21">
        <v>5998</v>
      </c>
      <c r="H605" s="21">
        <v>5998</v>
      </c>
    </row>
    <row r="606" spans="1:8" ht="24">
      <c r="A606" s="6" t="s">
        <v>125</v>
      </c>
      <c r="B606" s="6" t="s">
        <v>907</v>
      </c>
      <c r="C606" s="7" t="s">
        <v>642</v>
      </c>
      <c r="D606" s="6"/>
      <c r="E606" s="5" t="s">
        <v>643</v>
      </c>
      <c r="F606" s="21">
        <f>F607</f>
        <v>666.44399999999996</v>
      </c>
      <c r="G606" s="21">
        <f>G607</f>
        <v>666.44399999999996</v>
      </c>
      <c r="H606" s="21">
        <f>H607</f>
        <v>666.44399999999996</v>
      </c>
    </row>
    <row r="607" spans="1:8" ht="48">
      <c r="A607" s="6" t="s">
        <v>125</v>
      </c>
      <c r="B607" s="6" t="s">
        <v>907</v>
      </c>
      <c r="C607" s="7" t="s">
        <v>642</v>
      </c>
      <c r="D607" s="37" t="s">
        <v>846</v>
      </c>
      <c r="E607" s="24" t="s">
        <v>847</v>
      </c>
      <c r="F607" s="21">
        <v>666.44399999999996</v>
      </c>
      <c r="G607" s="21">
        <v>666.44399999999996</v>
      </c>
      <c r="H607" s="21">
        <v>666.44399999999996</v>
      </c>
    </row>
    <row r="608" spans="1:8">
      <c r="A608" s="6" t="s">
        <v>125</v>
      </c>
      <c r="B608" s="6" t="s">
        <v>907</v>
      </c>
      <c r="C608" s="7" t="s">
        <v>644</v>
      </c>
      <c r="D608" s="6"/>
      <c r="E608" s="5" t="s">
        <v>645</v>
      </c>
      <c r="F608" s="21">
        <f>F609</f>
        <v>24827.744999999999</v>
      </c>
      <c r="G608" s="21">
        <f>G609</f>
        <v>23699.594999999998</v>
      </c>
      <c r="H608" s="21">
        <f>H609</f>
        <v>23699.594999999998</v>
      </c>
    </row>
    <row r="609" spans="1:8" ht="36">
      <c r="A609" s="6" t="s">
        <v>125</v>
      </c>
      <c r="B609" s="6" t="s">
        <v>907</v>
      </c>
      <c r="C609" s="7" t="s">
        <v>646</v>
      </c>
      <c r="D609" s="6"/>
      <c r="E609" s="5" t="s">
        <v>647</v>
      </c>
      <c r="F609" s="21">
        <f>F610+F612+F615</f>
        <v>24827.744999999999</v>
      </c>
      <c r="G609" s="21">
        <f>G610+G612+G615</f>
        <v>23699.594999999998</v>
      </c>
      <c r="H609" s="21">
        <f>H610+H612+H615</f>
        <v>23699.594999999998</v>
      </c>
    </row>
    <row r="610" spans="1:8" ht="60">
      <c r="A610" s="6" t="s">
        <v>125</v>
      </c>
      <c r="B610" s="6" t="s">
        <v>907</v>
      </c>
      <c r="C610" s="7" t="s">
        <v>648</v>
      </c>
      <c r="D610" s="6"/>
      <c r="E610" s="5" t="s">
        <v>863</v>
      </c>
      <c r="F610" s="21">
        <f>F611</f>
        <v>5518.1350000000002</v>
      </c>
      <c r="G610" s="21">
        <f>G611</f>
        <v>5518.1350000000002</v>
      </c>
      <c r="H610" s="21">
        <f>H611</f>
        <v>5518.1350000000002</v>
      </c>
    </row>
    <row r="611" spans="1:8" ht="96">
      <c r="A611" s="6" t="s">
        <v>125</v>
      </c>
      <c r="B611" s="6" t="s">
        <v>907</v>
      </c>
      <c r="C611" s="7" t="s">
        <v>648</v>
      </c>
      <c r="D611" s="23" t="s">
        <v>799</v>
      </c>
      <c r="E611" s="24" t="s">
        <v>800</v>
      </c>
      <c r="F611" s="21">
        <v>5518.1350000000002</v>
      </c>
      <c r="G611" s="21">
        <v>5518.1350000000002</v>
      </c>
      <c r="H611" s="21">
        <v>5518.1350000000002</v>
      </c>
    </row>
    <row r="612" spans="1:8" ht="36">
      <c r="A612" s="6" t="s">
        <v>125</v>
      </c>
      <c r="B612" s="6" t="s">
        <v>907</v>
      </c>
      <c r="C612" s="7" t="s">
        <v>649</v>
      </c>
      <c r="D612" s="25"/>
      <c r="E612" s="31" t="s">
        <v>837</v>
      </c>
      <c r="F612" s="21">
        <f>F613+F614</f>
        <v>17553.27</v>
      </c>
      <c r="G612" s="21">
        <f>G613+G614</f>
        <v>17553.27</v>
      </c>
      <c r="H612" s="21">
        <f>H613+H614</f>
        <v>17553.27</v>
      </c>
    </row>
    <row r="613" spans="1:8" ht="96">
      <c r="A613" s="6" t="s">
        <v>125</v>
      </c>
      <c r="B613" s="6" t="s">
        <v>907</v>
      </c>
      <c r="C613" s="7" t="s">
        <v>649</v>
      </c>
      <c r="D613" s="23" t="s">
        <v>799</v>
      </c>
      <c r="E613" s="24" t="s">
        <v>800</v>
      </c>
      <c r="F613" s="21">
        <v>17264.52</v>
      </c>
      <c r="G613" s="21">
        <v>17264.52</v>
      </c>
      <c r="H613" s="21">
        <v>17264.52</v>
      </c>
    </row>
    <row r="614" spans="1:8" ht="36">
      <c r="A614" s="6" t="s">
        <v>125</v>
      </c>
      <c r="B614" s="6" t="s">
        <v>907</v>
      </c>
      <c r="C614" s="7" t="s">
        <v>649</v>
      </c>
      <c r="D614" s="23" t="s">
        <v>807</v>
      </c>
      <c r="E614" s="24" t="s">
        <v>808</v>
      </c>
      <c r="F614" s="21">
        <v>288.75</v>
      </c>
      <c r="G614" s="21">
        <v>288.75</v>
      </c>
      <c r="H614" s="21">
        <v>288.75</v>
      </c>
    </row>
    <row r="615" spans="1:8" ht="36">
      <c r="A615" s="6" t="s">
        <v>125</v>
      </c>
      <c r="B615" s="6" t="s">
        <v>907</v>
      </c>
      <c r="C615" s="7" t="s">
        <v>650</v>
      </c>
      <c r="D615" s="6"/>
      <c r="E615" s="5" t="s">
        <v>651</v>
      </c>
      <c r="F615" s="21">
        <f>F616</f>
        <v>1756.34</v>
      </c>
      <c r="G615" s="21">
        <f>G616</f>
        <v>628.19000000000005</v>
      </c>
      <c r="H615" s="21">
        <f>H616</f>
        <v>628.19000000000005</v>
      </c>
    </row>
    <row r="616" spans="1:8" ht="36">
      <c r="A616" s="6" t="s">
        <v>125</v>
      </c>
      <c r="B616" s="6" t="s">
        <v>907</v>
      </c>
      <c r="C616" s="7" t="s">
        <v>650</v>
      </c>
      <c r="D616" s="23" t="s">
        <v>807</v>
      </c>
      <c r="E616" s="24" t="s">
        <v>808</v>
      </c>
      <c r="F616" s="21">
        <v>1756.34</v>
      </c>
      <c r="G616" s="21">
        <v>628.19000000000005</v>
      </c>
      <c r="H616" s="21">
        <v>628.19000000000005</v>
      </c>
    </row>
    <row r="617" spans="1:8" ht="48">
      <c r="A617" s="6" t="s">
        <v>125</v>
      </c>
      <c r="B617" s="6" t="s">
        <v>907</v>
      </c>
      <c r="C617" s="15" t="s">
        <v>791</v>
      </c>
      <c r="D617" s="18"/>
      <c r="E617" s="19" t="s">
        <v>792</v>
      </c>
      <c r="F617" s="20">
        <f t="shared" ref="F617:H619" si="41">F618</f>
        <v>1216.3000000000002</v>
      </c>
      <c r="G617" s="20">
        <f t="shared" si="41"/>
        <v>1223.9000000000001</v>
      </c>
      <c r="H617" s="20">
        <f t="shared" si="41"/>
        <v>1232</v>
      </c>
    </row>
    <row r="618" spans="1:8" ht="36">
      <c r="A618" s="6" t="s">
        <v>125</v>
      </c>
      <c r="B618" s="6" t="s">
        <v>907</v>
      </c>
      <c r="C618" s="7" t="s">
        <v>818</v>
      </c>
      <c r="D618" s="6"/>
      <c r="E618" s="5" t="s">
        <v>819</v>
      </c>
      <c r="F618" s="21">
        <f t="shared" si="41"/>
        <v>1216.3000000000002</v>
      </c>
      <c r="G618" s="21">
        <f t="shared" si="41"/>
        <v>1223.9000000000001</v>
      </c>
      <c r="H618" s="21">
        <f t="shared" si="41"/>
        <v>1232</v>
      </c>
    </row>
    <row r="619" spans="1:8" ht="48">
      <c r="A619" s="6" t="s">
        <v>125</v>
      </c>
      <c r="B619" s="6" t="s">
        <v>907</v>
      </c>
      <c r="C619" s="7" t="s">
        <v>820</v>
      </c>
      <c r="D619" s="27"/>
      <c r="E619" s="5" t="s">
        <v>821</v>
      </c>
      <c r="F619" s="21">
        <f t="shared" si="41"/>
        <v>1216.3000000000002</v>
      </c>
      <c r="G619" s="21">
        <f t="shared" si="41"/>
        <v>1223.9000000000001</v>
      </c>
      <c r="H619" s="21">
        <f t="shared" si="41"/>
        <v>1232</v>
      </c>
    </row>
    <row r="620" spans="1:8" ht="65.45" customHeight="1">
      <c r="A620" s="6" t="s">
        <v>125</v>
      </c>
      <c r="B620" s="6" t="s">
        <v>907</v>
      </c>
      <c r="C620" s="34" t="s">
        <v>399</v>
      </c>
      <c r="D620" s="35"/>
      <c r="E620" s="36" t="s">
        <v>400</v>
      </c>
      <c r="F620" s="21">
        <f>F621+F622</f>
        <v>1216.3000000000002</v>
      </c>
      <c r="G620" s="21">
        <f>G621+G622</f>
        <v>1223.9000000000001</v>
      </c>
      <c r="H620" s="21">
        <f>H621+H622</f>
        <v>1232</v>
      </c>
    </row>
    <row r="621" spans="1:8" ht="96">
      <c r="A621" s="6" t="s">
        <v>125</v>
      </c>
      <c r="B621" s="6" t="s">
        <v>907</v>
      </c>
      <c r="C621" s="34" t="s">
        <v>399</v>
      </c>
      <c r="D621" s="23" t="s">
        <v>799</v>
      </c>
      <c r="E621" s="24" t="s">
        <v>800</v>
      </c>
      <c r="F621" s="21">
        <v>937.44</v>
      </c>
      <c r="G621" s="21">
        <v>937.44</v>
      </c>
      <c r="H621" s="21">
        <v>937.44</v>
      </c>
    </row>
    <row r="622" spans="1:8" ht="36">
      <c r="A622" s="6" t="s">
        <v>125</v>
      </c>
      <c r="B622" s="6" t="s">
        <v>907</v>
      </c>
      <c r="C622" s="34" t="s">
        <v>399</v>
      </c>
      <c r="D622" s="23" t="s">
        <v>807</v>
      </c>
      <c r="E622" s="24" t="s">
        <v>808</v>
      </c>
      <c r="F622" s="21">
        <v>278.86</v>
      </c>
      <c r="G622" s="21">
        <v>286.45999999999998</v>
      </c>
      <c r="H622" s="21">
        <v>294.56</v>
      </c>
    </row>
    <row r="623" spans="1:8">
      <c r="A623" s="10" t="s">
        <v>893</v>
      </c>
      <c r="B623" s="10" t="s">
        <v>787</v>
      </c>
      <c r="C623" s="44"/>
      <c r="D623" s="10"/>
      <c r="E623" s="11" t="s">
        <v>401</v>
      </c>
      <c r="F623" s="12">
        <f>F624+F702</f>
        <v>318348.22500000003</v>
      </c>
      <c r="G623" s="12">
        <f>G624+G702</f>
        <v>294829.26699999999</v>
      </c>
      <c r="H623" s="12">
        <f>H624+H702</f>
        <v>306915.45400000003</v>
      </c>
    </row>
    <row r="624" spans="1:8">
      <c r="A624" s="27" t="s">
        <v>893</v>
      </c>
      <c r="B624" s="27" t="s">
        <v>786</v>
      </c>
      <c r="C624" s="14"/>
      <c r="D624" s="27"/>
      <c r="E624" s="16" t="s">
        <v>402</v>
      </c>
      <c r="F624" s="17">
        <f t="shared" ref="F624:H625" si="42">F625</f>
        <v>306538.86200000002</v>
      </c>
      <c r="G624" s="17">
        <f t="shared" si="42"/>
        <v>283019.90399999998</v>
      </c>
      <c r="H624" s="17">
        <f t="shared" si="42"/>
        <v>295106.09100000001</v>
      </c>
    </row>
    <row r="625" spans="1:8" ht="48">
      <c r="A625" s="18" t="s">
        <v>893</v>
      </c>
      <c r="B625" s="18" t="s">
        <v>786</v>
      </c>
      <c r="C625" s="15" t="s">
        <v>379</v>
      </c>
      <c r="D625" s="18"/>
      <c r="E625" s="19" t="s">
        <v>380</v>
      </c>
      <c r="F625" s="20">
        <f t="shared" si="42"/>
        <v>306538.86200000002</v>
      </c>
      <c r="G625" s="20">
        <f t="shared" si="42"/>
        <v>283019.90399999998</v>
      </c>
      <c r="H625" s="20">
        <f t="shared" si="42"/>
        <v>295106.09100000001</v>
      </c>
    </row>
    <row r="626" spans="1:8" ht="36.6" customHeight="1">
      <c r="A626" s="6" t="s">
        <v>893</v>
      </c>
      <c r="B626" s="6" t="s">
        <v>786</v>
      </c>
      <c r="C626" s="7" t="s">
        <v>381</v>
      </c>
      <c r="D626" s="6"/>
      <c r="E626" s="5" t="s">
        <v>382</v>
      </c>
      <c r="F626" s="21">
        <f>F627+F645+F661+F665+F668</f>
        <v>306538.86200000002</v>
      </c>
      <c r="G626" s="21">
        <f>G627+G645+G661+G665+G668</f>
        <v>283019.90399999998</v>
      </c>
      <c r="H626" s="21">
        <f>H627+H645+H661+H665+H668</f>
        <v>295106.09100000001</v>
      </c>
    </row>
    <row r="627" spans="1:8" ht="24">
      <c r="A627" s="6" t="s">
        <v>893</v>
      </c>
      <c r="B627" s="6" t="s">
        <v>786</v>
      </c>
      <c r="C627" s="7" t="s">
        <v>403</v>
      </c>
      <c r="D627" s="6"/>
      <c r="E627" s="5" t="s">
        <v>404</v>
      </c>
      <c r="F627" s="21">
        <f>F628+F630+F634+F639+F642+F636</f>
        <v>48525.453000000009</v>
      </c>
      <c r="G627" s="21">
        <f>G628+G630+G634+G639+G642+G636</f>
        <v>46627.27</v>
      </c>
      <c r="H627" s="21">
        <f>H628+H630+H634+H639+H642+H636</f>
        <v>49111.886999999995</v>
      </c>
    </row>
    <row r="628" spans="1:8" ht="36">
      <c r="A628" s="6" t="s">
        <v>893</v>
      </c>
      <c r="B628" s="6" t="s">
        <v>786</v>
      </c>
      <c r="C628" s="7" t="s">
        <v>405</v>
      </c>
      <c r="D628" s="23"/>
      <c r="E628" s="24" t="s">
        <v>406</v>
      </c>
      <c r="F628" s="21">
        <f>F629</f>
        <v>12895.272000000001</v>
      </c>
      <c r="G628" s="21">
        <f>G629</f>
        <v>12857.46</v>
      </c>
      <c r="H628" s="21">
        <f>H629</f>
        <v>14833.434999999999</v>
      </c>
    </row>
    <row r="629" spans="1:8" ht="48">
      <c r="A629" s="6" t="s">
        <v>893</v>
      </c>
      <c r="B629" s="6" t="s">
        <v>786</v>
      </c>
      <c r="C629" s="7" t="s">
        <v>405</v>
      </c>
      <c r="D629" s="37" t="s">
        <v>846</v>
      </c>
      <c r="E629" s="24" t="s">
        <v>847</v>
      </c>
      <c r="F629" s="21">
        <v>12895.272000000001</v>
      </c>
      <c r="G629" s="21">
        <v>12857.46</v>
      </c>
      <c r="H629" s="21">
        <v>14833.434999999999</v>
      </c>
    </row>
    <row r="630" spans="1:8" ht="36">
      <c r="A630" s="6" t="s">
        <v>893</v>
      </c>
      <c r="B630" s="6" t="s">
        <v>786</v>
      </c>
      <c r="C630" s="7" t="s">
        <v>407</v>
      </c>
      <c r="D630" s="23"/>
      <c r="E630" s="24" t="s">
        <v>408</v>
      </c>
      <c r="F630" s="21">
        <f>F631+F632+F633</f>
        <v>9743.9120000000003</v>
      </c>
      <c r="G630" s="21">
        <f>G631+G632+G633</f>
        <v>9478.5020000000004</v>
      </c>
      <c r="H630" s="21">
        <f>H631+H632+H633</f>
        <v>9987.1440000000002</v>
      </c>
    </row>
    <row r="631" spans="1:8" ht="96">
      <c r="A631" s="6" t="s">
        <v>893</v>
      </c>
      <c r="B631" s="6" t="s">
        <v>786</v>
      </c>
      <c r="C631" s="7" t="s">
        <v>407</v>
      </c>
      <c r="D631" s="23" t="s">
        <v>799</v>
      </c>
      <c r="E631" s="24" t="s">
        <v>800</v>
      </c>
      <c r="F631" s="21">
        <v>8130.2150000000001</v>
      </c>
      <c r="G631" s="21">
        <v>8042.6540000000005</v>
      </c>
      <c r="H631" s="21">
        <v>8042.6540000000005</v>
      </c>
    </row>
    <row r="632" spans="1:8" ht="36">
      <c r="A632" s="6" t="s">
        <v>893</v>
      </c>
      <c r="B632" s="6" t="s">
        <v>786</v>
      </c>
      <c r="C632" s="7" t="s">
        <v>407</v>
      </c>
      <c r="D632" s="23" t="s">
        <v>807</v>
      </c>
      <c r="E632" s="24" t="s">
        <v>808</v>
      </c>
      <c r="F632" s="21">
        <v>1611.4970000000001</v>
      </c>
      <c r="G632" s="21">
        <v>1435.848</v>
      </c>
      <c r="H632" s="21">
        <v>1944.49</v>
      </c>
    </row>
    <row r="633" spans="1:8">
      <c r="A633" s="6" t="s">
        <v>893</v>
      </c>
      <c r="B633" s="6" t="s">
        <v>786</v>
      </c>
      <c r="C633" s="7" t="s">
        <v>407</v>
      </c>
      <c r="D633" s="6" t="s">
        <v>838</v>
      </c>
      <c r="E633" s="5" t="s">
        <v>831</v>
      </c>
      <c r="F633" s="21">
        <v>2.2000000000000002</v>
      </c>
      <c r="G633" s="21">
        <v>0</v>
      </c>
      <c r="H633" s="21">
        <v>0</v>
      </c>
    </row>
    <row r="634" spans="1:8" ht="84">
      <c r="A634" s="6" t="s">
        <v>893</v>
      </c>
      <c r="B634" s="6" t="s">
        <v>786</v>
      </c>
      <c r="C634" s="7" t="s">
        <v>409</v>
      </c>
      <c r="D634" s="6"/>
      <c r="E634" s="5" t="s">
        <v>410</v>
      </c>
      <c r="F634" s="21">
        <f>F635</f>
        <v>559</v>
      </c>
      <c r="G634" s="21">
        <f>G635</f>
        <v>0</v>
      </c>
      <c r="H634" s="21">
        <f>H635</f>
        <v>0</v>
      </c>
    </row>
    <row r="635" spans="1:8" ht="48">
      <c r="A635" s="6" t="s">
        <v>893</v>
      </c>
      <c r="B635" s="6" t="s">
        <v>786</v>
      </c>
      <c r="C635" s="7" t="s">
        <v>409</v>
      </c>
      <c r="D635" s="37" t="s">
        <v>846</v>
      </c>
      <c r="E635" s="24" t="s">
        <v>847</v>
      </c>
      <c r="F635" s="21">
        <v>559</v>
      </c>
      <c r="G635" s="21">
        <v>0</v>
      </c>
      <c r="H635" s="21">
        <v>0</v>
      </c>
    </row>
    <row r="636" spans="1:8" ht="36">
      <c r="A636" s="6" t="s">
        <v>893</v>
      </c>
      <c r="B636" s="6" t="s">
        <v>786</v>
      </c>
      <c r="C636" s="7" t="s">
        <v>307</v>
      </c>
      <c r="D636" s="37"/>
      <c r="E636" s="24" t="s">
        <v>308</v>
      </c>
      <c r="F636" s="21">
        <f>F637+F638</f>
        <v>1035.961</v>
      </c>
      <c r="G636" s="21">
        <f>G637+G638</f>
        <v>0</v>
      </c>
      <c r="H636" s="21">
        <f>H637+H638</f>
        <v>0</v>
      </c>
    </row>
    <row r="637" spans="1:8" ht="36">
      <c r="A637" s="6" t="s">
        <v>893</v>
      </c>
      <c r="B637" s="6" t="s">
        <v>786</v>
      </c>
      <c r="C637" s="7" t="s">
        <v>307</v>
      </c>
      <c r="D637" s="23" t="s">
        <v>807</v>
      </c>
      <c r="E637" s="24" t="s">
        <v>808</v>
      </c>
      <c r="F637" s="21">
        <v>987.44600000000003</v>
      </c>
      <c r="G637" s="21">
        <v>0</v>
      </c>
      <c r="H637" s="21">
        <v>0</v>
      </c>
    </row>
    <row r="638" spans="1:8" ht="48">
      <c r="A638" s="6" t="s">
        <v>893</v>
      </c>
      <c r="B638" s="6" t="s">
        <v>786</v>
      </c>
      <c r="C638" s="7" t="s">
        <v>307</v>
      </c>
      <c r="D638" s="37" t="s">
        <v>846</v>
      </c>
      <c r="E638" s="24" t="s">
        <v>847</v>
      </c>
      <c r="F638" s="21">
        <v>48.515000000000001</v>
      </c>
      <c r="G638" s="21">
        <v>0</v>
      </c>
      <c r="H638" s="21">
        <v>0</v>
      </c>
    </row>
    <row r="639" spans="1:8" ht="48">
      <c r="A639" s="6" t="s">
        <v>893</v>
      </c>
      <c r="B639" s="6" t="s">
        <v>786</v>
      </c>
      <c r="C639" s="7" t="s">
        <v>411</v>
      </c>
      <c r="D639" s="6"/>
      <c r="E639" s="5" t="s">
        <v>412</v>
      </c>
      <c r="F639" s="21">
        <f>F641+F640</f>
        <v>24048.393</v>
      </c>
      <c r="G639" s="21">
        <f>G641+G640</f>
        <v>24048.393</v>
      </c>
      <c r="H639" s="21">
        <f>H641+H640</f>
        <v>24048.393</v>
      </c>
    </row>
    <row r="640" spans="1:8" ht="96">
      <c r="A640" s="6" t="s">
        <v>893</v>
      </c>
      <c r="B640" s="6" t="s">
        <v>786</v>
      </c>
      <c r="C640" s="7" t="s">
        <v>411</v>
      </c>
      <c r="D640" s="23" t="s">
        <v>799</v>
      </c>
      <c r="E640" s="24" t="s">
        <v>800</v>
      </c>
      <c r="F640" s="21">
        <v>8672.19</v>
      </c>
      <c r="G640" s="21">
        <v>8672.19</v>
      </c>
      <c r="H640" s="21">
        <v>8672.19</v>
      </c>
    </row>
    <row r="641" spans="1:8" ht="48">
      <c r="A641" s="6" t="s">
        <v>893</v>
      </c>
      <c r="B641" s="6" t="s">
        <v>786</v>
      </c>
      <c r="C641" s="7" t="s">
        <v>411</v>
      </c>
      <c r="D641" s="23" t="s">
        <v>846</v>
      </c>
      <c r="E641" s="24" t="s">
        <v>847</v>
      </c>
      <c r="F641" s="21">
        <v>15376.203</v>
      </c>
      <c r="G641" s="21">
        <v>15376.203</v>
      </c>
      <c r="H641" s="21">
        <v>15376.203</v>
      </c>
    </row>
    <row r="642" spans="1:8" ht="48">
      <c r="A642" s="6" t="s">
        <v>893</v>
      </c>
      <c r="B642" s="6" t="s">
        <v>786</v>
      </c>
      <c r="C642" s="7" t="s">
        <v>413</v>
      </c>
      <c r="D642" s="6"/>
      <c r="E642" s="5" t="s">
        <v>414</v>
      </c>
      <c r="F642" s="21">
        <f>F643+F644</f>
        <v>242.91500000000002</v>
      </c>
      <c r="G642" s="21">
        <f>G643+G644</f>
        <v>242.91500000000002</v>
      </c>
      <c r="H642" s="21">
        <f>H643+H644</f>
        <v>242.91500000000002</v>
      </c>
    </row>
    <row r="643" spans="1:8" ht="96">
      <c r="A643" s="6" t="s">
        <v>893</v>
      </c>
      <c r="B643" s="6" t="s">
        <v>786</v>
      </c>
      <c r="C643" s="7" t="s">
        <v>413</v>
      </c>
      <c r="D643" s="23" t="s">
        <v>799</v>
      </c>
      <c r="E643" s="24" t="s">
        <v>800</v>
      </c>
      <c r="F643" s="21">
        <v>87.599000000000004</v>
      </c>
      <c r="G643" s="21">
        <v>87.599000000000004</v>
      </c>
      <c r="H643" s="21">
        <v>87.599000000000004</v>
      </c>
    </row>
    <row r="644" spans="1:8" ht="48">
      <c r="A644" s="6" t="s">
        <v>893</v>
      </c>
      <c r="B644" s="6" t="s">
        <v>786</v>
      </c>
      <c r="C644" s="7" t="s">
        <v>413</v>
      </c>
      <c r="D644" s="23" t="s">
        <v>846</v>
      </c>
      <c r="E644" s="24" t="s">
        <v>847</v>
      </c>
      <c r="F644" s="21">
        <v>155.316</v>
      </c>
      <c r="G644" s="21">
        <v>155.316</v>
      </c>
      <c r="H644" s="21">
        <v>155.316</v>
      </c>
    </row>
    <row r="645" spans="1:8" ht="24">
      <c r="A645" s="6" t="s">
        <v>893</v>
      </c>
      <c r="B645" s="6" t="s">
        <v>786</v>
      </c>
      <c r="C645" s="7" t="s">
        <v>415</v>
      </c>
      <c r="D645" s="6"/>
      <c r="E645" s="5" t="s">
        <v>416</v>
      </c>
      <c r="F645" s="21">
        <f>F646+F648+F652+F655+F658</f>
        <v>240110.35500000001</v>
      </c>
      <c r="G645" s="21">
        <f>G646+G648+G652+G655+G658</f>
        <v>227275.07200000001</v>
      </c>
      <c r="H645" s="21">
        <f>H646+H648+H652+H655+H658</f>
        <v>236876.64200000002</v>
      </c>
    </row>
    <row r="646" spans="1:8" ht="48">
      <c r="A646" s="6" t="s">
        <v>893</v>
      </c>
      <c r="B646" s="6" t="s">
        <v>786</v>
      </c>
      <c r="C646" s="7" t="s">
        <v>417</v>
      </c>
      <c r="D646" s="6"/>
      <c r="E646" s="26" t="s">
        <v>418</v>
      </c>
      <c r="F646" s="21">
        <f>F647</f>
        <v>59848.77</v>
      </c>
      <c r="G646" s="21">
        <f>G647</f>
        <v>65846.527000000002</v>
      </c>
      <c r="H646" s="21">
        <f>H647</f>
        <v>71846.527000000002</v>
      </c>
    </row>
    <row r="647" spans="1:8" ht="48">
      <c r="A647" s="6" t="s">
        <v>893</v>
      </c>
      <c r="B647" s="6" t="s">
        <v>786</v>
      </c>
      <c r="C647" s="7" t="s">
        <v>417</v>
      </c>
      <c r="D647" s="37" t="s">
        <v>846</v>
      </c>
      <c r="E647" s="24" t="s">
        <v>847</v>
      </c>
      <c r="F647" s="21">
        <v>59848.77</v>
      </c>
      <c r="G647" s="21">
        <v>65846.527000000002</v>
      </c>
      <c r="H647" s="21">
        <v>71846.527000000002</v>
      </c>
    </row>
    <row r="648" spans="1:8" ht="48">
      <c r="A648" s="6" t="s">
        <v>893</v>
      </c>
      <c r="B648" s="6" t="s">
        <v>786</v>
      </c>
      <c r="C648" s="7" t="s">
        <v>419</v>
      </c>
      <c r="D648" s="6"/>
      <c r="E648" s="26" t="s">
        <v>420</v>
      </c>
      <c r="F648" s="21">
        <f>F649+F650+F651</f>
        <v>52901.034</v>
      </c>
      <c r="G648" s="21">
        <f>G649+G650+G651</f>
        <v>54521.209000000003</v>
      </c>
      <c r="H648" s="21">
        <f>H649+H650+H651</f>
        <v>57726.423000000003</v>
      </c>
    </row>
    <row r="649" spans="1:8" ht="96">
      <c r="A649" s="6" t="s">
        <v>893</v>
      </c>
      <c r="B649" s="6" t="s">
        <v>786</v>
      </c>
      <c r="C649" s="7" t="s">
        <v>419</v>
      </c>
      <c r="D649" s="23" t="s">
        <v>799</v>
      </c>
      <c r="E649" s="24" t="s">
        <v>800</v>
      </c>
      <c r="F649" s="21">
        <v>35960.103000000003</v>
      </c>
      <c r="G649" s="21">
        <v>35755.584000000003</v>
      </c>
      <c r="H649" s="21">
        <v>35755.584000000003</v>
      </c>
    </row>
    <row r="650" spans="1:8" ht="36">
      <c r="A650" s="6" t="s">
        <v>893</v>
      </c>
      <c r="B650" s="6" t="s">
        <v>786</v>
      </c>
      <c r="C650" s="7" t="s">
        <v>419</v>
      </c>
      <c r="D650" s="23" t="s">
        <v>807</v>
      </c>
      <c r="E650" s="24" t="s">
        <v>808</v>
      </c>
      <c r="F650" s="21">
        <v>16185.829</v>
      </c>
      <c r="G650" s="21">
        <v>18623.635999999999</v>
      </c>
      <c r="H650" s="21">
        <v>21828.85</v>
      </c>
    </row>
    <row r="651" spans="1:8">
      <c r="A651" s="6" t="s">
        <v>893</v>
      </c>
      <c r="B651" s="6" t="s">
        <v>786</v>
      </c>
      <c r="C651" s="7" t="s">
        <v>419</v>
      </c>
      <c r="D651" s="6" t="s">
        <v>838</v>
      </c>
      <c r="E651" s="5" t="s">
        <v>831</v>
      </c>
      <c r="F651" s="21">
        <v>755.10199999999998</v>
      </c>
      <c r="G651" s="21">
        <v>141.989</v>
      </c>
      <c r="H651" s="21">
        <v>141.989</v>
      </c>
    </row>
    <row r="652" spans="1:8" ht="36">
      <c r="A652" s="6" t="s">
        <v>893</v>
      </c>
      <c r="B652" s="6" t="s">
        <v>786</v>
      </c>
      <c r="C652" s="7" t="s">
        <v>421</v>
      </c>
      <c r="D652" s="6"/>
      <c r="E652" s="5" t="s">
        <v>422</v>
      </c>
      <c r="F652" s="21">
        <f>F654+F653</f>
        <v>22554.584000000003</v>
      </c>
      <c r="G652" s="21">
        <f>G654+G653</f>
        <v>2101.3690000000001</v>
      </c>
      <c r="H652" s="21">
        <f>H654+H653</f>
        <v>2497.7249999999999</v>
      </c>
    </row>
    <row r="653" spans="1:8" ht="36">
      <c r="A653" s="6" t="s">
        <v>893</v>
      </c>
      <c r="B653" s="6" t="s">
        <v>786</v>
      </c>
      <c r="C653" s="7" t="s">
        <v>421</v>
      </c>
      <c r="D653" s="23" t="s">
        <v>807</v>
      </c>
      <c r="E653" s="24" t="s">
        <v>808</v>
      </c>
      <c r="F653" s="21">
        <v>16387.594000000001</v>
      </c>
      <c r="G653" s="21">
        <v>2101.3690000000001</v>
      </c>
      <c r="H653" s="21">
        <v>2497.7249999999999</v>
      </c>
    </row>
    <row r="654" spans="1:8" ht="48">
      <c r="A654" s="6" t="s">
        <v>893</v>
      </c>
      <c r="B654" s="6" t="s">
        <v>786</v>
      </c>
      <c r="C654" s="7" t="s">
        <v>421</v>
      </c>
      <c r="D654" s="37" t="s">
        <v>846</v>
      </c>
      <c r="E654" s="24" t="s">
        <v>847</v>
      </c>
      <c r="F654" s="21">
        <v>6166.99</v>
      </c>
      <c r="G654" s="21">
        <v>0</v>
      </c>
      <c r="H654" s="21">
        <v>0</v>
      </c>
    </row>
    <row r="655" spans="1:8" ht="48">
      <c r="A655" s="6" t="s">
        <v>893</v>
      </c>
      <c r="B655" s="6" t="s">
        <v>786</v>
      </c>
      <c r="C655" s="7" t="s">
        <v>423</v>
      </c>
      <c r="D655" s="6"/>
      <c r="E655" s="5" t="s">
        <v>424</v>
      </c>
      <c r="F655" s="21">
        <f>F657+F656</f>
        <v>103757.90700000001</v>
      </c>
      <c r="G655" s="21">
        <f>G657+G656</f>
        <v>103757.90700000001</v>
      </c>
      <c r="H655" s="21">
        <f>H657+H656</f>
        <v>103757.90700000001</v>
      </c>
    </row>
    <row r="656" spans="1:8" ht="96">
      <c r="A656" s="6" t="s">
        <v>893</v>
      </c>
      <c r="B656" s="6" t="s">
        <v>786</v>
      </c>
      <c r="C656" s="7" t="s">
        <v>423</v>
      </c>
      <c r="D656" s="23" t="s">
        <v>799</v>
      </c>
      <c r="E656" s="24" t="s">
        <v>800</v>
      </c>
      <c r="F656" s="21">
        <v>34519.849000000002</v>
      </c>
      <c r="G656" s="21">
        <v>34519.849000000002</v>
      </c>
      <c r="H656" s="21">
        <v>34519.849000000002</v>
      </c>
    </row>
    <row r="657" spans="1:8" ht="48">
      <c r="A657" s="6" t="s">
        <v>893</v>
      </c>
      <c r="B657" s="6" t="s">
        <v>786</v>
      </c>
      <c r="C657" s="7" t="s">
        <v>423</v>
      </c>
      <c r="D657" s="23" t="s">
        <v>846</v>
      </c>
      <c r="E657" s="24" t="s">
        <v>847</v>
      </c>
      <c r="F657" s="21">
        <v>69238.058000000005</v>
      </c>
      <c r="G657" s="21">
        <v>69238.058000000005</v>
      </c>
      <c r="H657" s="21">
        <v>69238.058000000005</v>
      </c>
    </row>
    <row r="658" spans="1:8" ht="48">
      <c r="A658" s="6" t="s">
        <v>893</v>
      </c>
      <c r="B658" s="6" t="s">
        <v>786</v>
      </c>
      <c r="C658" s="7" t="s">
        <v>425</v>
      </c>
      <c r="D658" s="6"/>
      <c r="E658" s="5" t="s">
        <v>426</v>
      </c>
      <c r="F658" s="21">
        <f>F659+F660</f>
        <v>1048.06</v>
      </c>
      <c r="G658" s="21">
        <f>G659+G660</f>
        <v>1048.06</v>
      </c>
      <c r="H658" s="21">
        <f>H659+H660</f>
        <v>1048.06</v>
      </c>
    </row>
    <row r="659" spans="1:8" ht="96">
      <c r="A659" s="6" t="s">
        <v>893</v>
      </c>
      <c r="B659" s="6" t="s">
        <v>786</v>
      </c>
      <c r="C659" s="7" t="s">
        <v>425</v>
      </c>
      <c r="D659" s="23" t="s">
        <v>799</v>
      </c>
      <c r="E659" s="24" t="s">
        <v>800</v>
      </c>
      <c r="F659" s="21">
        <v>348.68599999999998</v>
      </c>
      <c r="G659" s="21">
        <v>348.68599999999998</v>
      </c>
      <c r="H659" s="21">
        <v>348.68599999999998</v>
      </c>
    </row>
    <row r="660" spans="1:8" ht="48">
      <c r="A660" s="6" t="s">
        <v>893</v>
      </c>
      <c r="B660" s="6" t="s">
        <v>786</v>
      </c>
      <c r="C660" s="7" t="s">
        <v>425</v>
      </c>
      <c r="D660" s="23" t="s">
        <v>846</v>
      </c>
      <c r="E660" s="24" t="s">
        <v>847</v>
      </c>
      <c r="F660" s="21">
        <v>699.37400000000002</v>
      </c>
      <c r="G660" s="21">
        <v>699.37400000000002</v>
      </c>
      <c r="H660" s="21">
        <v>699.37400000000002</v>
      </c>
    </row>
    <row r="661" spans="1:8" ht="36">
      <c r="A661" s="6" t="s">
        <v>893</v>
      </c>
      <c r="B661" s="6" t="s">
        <v>786</v>
      </c>
      <c r="C661" s="7" t="s">
        <v>427</v>
      </c>
      <c r="D661" s="6"/>
      <c r="E661" s="5" t="s">
        <v>428</v>
      </c>
      <c r="F661" s="21">
        <f>F662</f>
        <v>9619.3350000000009</v>
      </c>
      <c r="G661" s="21">
        <f>G662</f>
        <v>7969.1980000000003</v>
      </c>
      <c r="H661" s="21">
        <f>H662</f>
        <v>7969.1980000000003</v>
      </c>
    </row>
    <row r="662" spans="1:8" ht="84">
      <c r="A662" s="6" t="s">
        <v>893</v>
      </c>
      <c r="B662" s="6" t="s">
        <v>786</v>
      </c>
      <c r="C662" s="7" t="s">
        <v>429</v>
      </c>
      <c r="D662" s="6"/>
      <c r="E662" s="5" t="s">
        <v>132</v>
      </c>
      <c r="F662" s="21">
        <f>F663+F664</f>
        <v>9619.3350000000009</v>
      </c>
      <c r="G662" s="21">
        <f>G663+G664</f>
        <v>7969.1980000000003</v>
      </c>
      <c r="H662" s="21">
        <f>H663+H664</f>
        <v>7969.1980000000003</v>
      </c>
    </row>
    <row r="663" spans="1:8" ht="36">
      <c r="A663" s="6" t="s">
        <v>893</v>
      </c>
      <c r="B663" s="6" t="s">
        <v>786</v>
      </c>
      <c r="C663" s="7" t="s">
        <v>429</v>
      </c>
      <c r="D663" s="23" t="s">
        <v>807</v>
      </c>
      <c r="E663" s="24" t="s">
        <v>808</v>
      </c>
      <c r="F663" s="21">
        <v>1158.377</v>
      </c>
      <c r="G663" s="21">
        <v>1158.377</v>
      </c>
      <c r="H663" s="21">
        <v>1158.377</v>
      </c>
    </row>
    <row r="664" spans="1:8" ht="48">
      <c r="A664" s="6" t="s">
        <v>893</v>
      </c>
      <c r="B664" s="6" t="s">
        <v>786</v>
      </c>
      <c r="C664" s="7" t="s">
        <v>429</v>
      </c>
      <c r="D664" s="37" t="s">
        <v>846</v>
      </c>
      <c r="E664" s="24" t="s">
        <v>847</v>
      </c>
      <c r="F664" s="21">
        <v>8460.9580000000005</v>
      </c>
      <c r="G664" s="21">
        <v>6810.8209999999999</v>
      </c>
      <c r="H664" s="21">
        <v>6810.8209999999999</v>
      </c>
    </row>
    <row r="665" spans="1:8" ht="24">
      <c r="A665" s="6" t="s">
        <v>893</v>
      </c>
      <c r="B665" s="6" t="s">
        <v>786</v>
      </c>
      <c r="C665" s="7" t="s">
        <v>430</v>
      </c>
      <c r="D665" s="6"/>
      <c r="E665" s="5" t="s">
        <v>431</v>
      </c>
      <c r="F665" s="21">
        <f t="shared" ref="F665:H666" si="43">F666</f>
        <v>1148.364</v>
      </c>
      <c r="G665" s="21">
        <f t="shared" si="43"/>
        <v>1148.364</v>
      </c>
      <c r="H665" s="21">
        <f t="shared" si="43"/>
        <v>1148.364</v>
      </c>
    </row>
    <row r="666" spans="1:8" ht="24">
      <c r="A666" s="6" t="s">
        <v>893</v>
      </c>
      <c r="B666" s="6" t="s">
        <v>786</v>
      </c>
      <c r="C666" s="7" t="s">
        <v>432</v>
      </c>
      <c r="D666" s="6"/>
      <c r="E666" s="5" t="s">
        <v>433</v>
      </c>
      <c r="F666" s="21">
        <f t="shared" si="43"/>
        <v>1148.364</v>
      </c>
      <c r="G666" s="21">
        <f t="shared" si="43"/>
        <v>1148.364</v>
      </c>
      <c r="H666" s="21">
        <f t="shared" si="43"/>
        <v>1148.364</v>
      </c>
    </row>
    <row r="667" spans="1:8" ht="48">
      <c r="A667" s="6" t="s">
        <v>893</v>
      </c>
      <c r="B667" s="6" t="s">
        <v>786</v>
      </c>
      <c r="C667" s="7" t="s">
        <v>432</v>
      </c>
      <c r="D667" s="37" t="s">
        <v>846</v>
      </c>
      <c r="E667" s="24" t="s">
        <v>847</v>
      </c>
      <c r="F667" s="21">
        <v>1148.364</v>
      </c>
      <c r="G667" s="21">
        <v>1148.364</v>
      </c>
      <c r="H667" s="21">
        <v>1148.364</v>
      </c>
    </row>
    <row r="668" spans="1:8" ht="36">
      <c r="A668" s="6" t="s">
        <v>893</v>
      </c>
      <c r="B668" s="6" t="s">
        <v>786</v>
      </c>
      <c r="C668" s="7" t="s">
        <v>728</v>
      </c>
      <c r="D668" s="6"/>
      <c r="E668" s="5" t="s">
        <v>727</v>
      </c>
      <c r="F668" s="21">
        <f>F669+F672+F674+F676+F678+F680+F682+F686+F688+F690+F692+F694+F696+F700+F698+F684</f>
        <v>7135.3549999999996</v>
      </c>
      <c r="G668" s="21">
        <f>G669+G672+G674+G676+G678+G680+G682+G686+G688+G690+G692+G694+G696+G700+G698+G684</f>
        <v>0</v>
      </c>
      <c r="H668" s="21">
        <f>H669+H672+H674+H676+H678+H680+H682+H686+H688+H690+H692+H694+H696+H700+H698+H684</f>
        <v>0</v>
      </c>
    </row>
    <row r="669" spans="1:8" ht="46.5" customHeight="1">
      <c r="A669" s="6" t="s">
        <v>893</v>
      </c>
      <c r="B669" s="6" t="s">
        <v>786</v>
      </c>
      <c r="C669" s="7" t="s">
        <v>729</v>
      </c>
      <c r="D669" s="27"/>
      <c r="E669" s="5" t="s">
        <v>668</v>
      </c>
      <c r="F669" s="21">
        <f>F670+F671</f>
        <v>1649.7109999999998</v>
      </c>
      <c r="G669" s="21">
        <f>G670+G671</f>
        <v>0</v>
      </c>
      <c r="H669" s="21">
        <f>H670+H671</f>
        <v>0</v>
      </c>
    </row>
    <row r="670" spans="1:8" ht="36">
      <c r="A670" s="6" t="s">
        <v>893</v>
      </c>
      <c r="B670" s="6" t="s">
        <v>786</v>
      </c>
      <c r="C670" s="7" t="s">
        <v>729</v>
      </c>
      <c r="D670" s="23" t="s">
        <v>807</v>
      </c>
      <c r="E670" s="24" t="s">
        <v>808</v>
      </c>
      <c r="F670" s="21">
        <v>1349.3989999999999</v>
      </c>
      <c r="G670" s="21">
        <v>0</v>
      </c>
      <c r="H670" s="21">
        <v>0</v>
      </c>
    </row>
    <row r="671" spans="1:8" ht="48">
      <c r="A671" s="6" t="s">
        <v>893</v>
      </c>
      <c r="B671" s="6" t="s">
        <v>786</v>
      </c>
      <c r="C671" s="7" t="s">
        <v>729</v>
      </c>
      <c r="D671" s="37" t="s">
        <v>846</v>
      </c>
      <c r="E671" s="24" t="s">
        <v>847</v>
      </c>
      <c r="F671" s="21">
        <v>300.31200000000001</v>
      </c>
      <c r="G671" s="21">
        <v>0</v>
      </c>
      <c r="H671" s="21">
        <v>0</v>
      </c>
    </row>
    <row r="672" spans="1:8" ht="96">
      <c r="A672" s="6" t="s">
        <v>893</v>
      </c>
      <c r="B672" s="6" t="s">
        <v>786</v>
      </c>
      <c r="C672" s="7" t="s">
        <v>134</v>
      </c>
      <c r="D672" s="37"/>
      <c r="E672" s="24" t="s">
        <v>133</v>
      </c>
      <c r="F672" s="21">
        <f>F673</f>
        <v>301.31799999999998</v>
      </c>
      <c r="G672" s="21">
        <f>G673</f>
        <v>0</v>
      </c>
      <c r="H672" s="21">
        <f>H673</f>
        <v>0</v>
      </c>
    </row>
    <row r="673" spans="1:8" ht="36">
      <c r="A673" s="6" t="s">
        <v>893</v>
      </c>
      <c r="B673" s="6" t="s">
        <v>786</v>
      </c>
      <c r="C673" s="7" t="s">
        <v>134</v>
      </c>
      <c r="D673" s="23" t="s">
        <v>807</v>
      </c>
      <c r="E673" s="24" t="s">
        <v>808</v>
      </c>
      <c r="F673" s="21">
        <v>301.31799999999998</v>
      </c>
      <c r="G673" s="21">
        <v>0</v>
      </c>
      <c r="H673" s="21">
        <v>0</v>
      </c>
    </row>
    <row r="674" spans="1:8" ht="86.25" customHeight="1">
      <c r="A674" s="6" t="s">
        <v>893</v>
      </c>
      <c r="B674" s="6" t="s">
        <v>786</v>
      </c>
      <c r="C674" s="7" t="s">
        <v>135</v>
      </c>
      <c r="D674" s="37"/>
      <c r="E674" s="24" t="s">
        <v>136</v>
      </c>
      <c r="F674" s="21">
        <f>F675</f>
        <v>860.72500000000002</v>
      </c>
      <c r="G674" s="21">
        <f>G675</f>
        <v>0</v>
      </c>
      <c r="H674" s="21">
        <f>H675</f>
        <v>0</v>
      </c>
    </row>
    <row r="675" spans="1:8" ht="36">
      <c r="A675" s="6" t="s">
        <v>893</v>
      </c>
      <c r="B675" s="6" t="s">
        <v>786</v>
      </c>
      <c r="C675" s="7" t="s">
        <v>135</v>
      </c>
      <c r="D675" s="23" t="s">
        <v>807</v>
      </c>
      <c r="E675" s="24" t="s">
        <v>808</v>
      </c>
      <c r="F675" s="21">
        <v>860.72500000000002</v>
      </c>
      <c r="G675" s="21">
        <v>0</v>
      </c>
      <c r="H675" s="21">
        <v>0</v>
      </c>
    </row>
    <row r="676" spans="1:8" ht="71.45" customHeight="1">
      <c r="A676" s="6" t="s">
        <v>893</v>
      </c>
      <c r="B676" s="6" t="s">
        <v>786</v>
      </c>
      <c r="C676" s="7" t="s">
        <v>137</v>
      </c>
      <c r="D676" s="37"/>
      <c r="E676" s="24" t="s">
        <v>138</v>
      </c>
      <c r="F676" s="21">
        <f>F677</f>
        <v>177.61600000000001</v>
      </c>
      <c r="G676" s="21">
        <f>G677</f>
        <v>0</v>
      </c>
      <c r="H676" s="21">
        <f>H677</f>
        <v>0</v>
      </c>
    </row>
    <row r="677" spans="1:8" ht="36">
      <c r="A677" s="6" t="s">
        <v>893</v>
      </c>
      <c r="B677" s="6" t="s">
        <v>786</v>
      </c>
      <c r="C677" s="7" t="s">
        <v>137</v>
      </c>
      <c r="D677" s="23" t="s">
        <v>807</v>
      </c>
      <c r="E677" s="24" t="s">
        <v>808</v>
      </c>
      <c r="F677" s="21">
        <v>177.61600000000001</v>
      </c>
      <c r="G677" s="21">
        <v>0</v>
      </c>
      <c r="H677" s="21">
        <v>0</v>
      </c>
    </row>
    <row r="678" spans="1:8" ht="84">
      <c r="A678" s="6" t="s">
        <v>893</v>
      </c>
      <c r="B678" s="6" t="s">
        <v>786</v>
      </c>
      <c r="C678" s="7" t="s">
        <v>139</v>
      </c>
      <c r="D678" s="37"/>
      <c r="E678" s="24" t="s">
        <v>140</v>
      </c>
      <c r="F678" s="21">
        <f>F679</f>
        <v>521.48400000000004</v>
      </c>
      <c r="G678" s="21">
        <f>G679</f>
        <v>0</v>
      </c>
      <c r="H678" s="21">
        <f>H679</f>
        <v>0</v>
      </c>
    </row>
    <row r="679" spans="1:8" ht="36">
      <c r="A679" s="6" t="s">
        <v>893</v>
      </c>
      <c r="B679" s="6" t="s">
        <v>786</v>
      </c>
      <c r="C679" s="7" t="s">
        <v>139</v>
      </c>
      <c r="D679" s="23" t="s">
        <v>807</v>
      </c>
      <c r="E679" s="24" t="s">
        <v>808</v>
      </c>
      <c r="F679" s="21">
        <v>521.48400000000004</v>
      </c>
      <c r="G679" s="21">
        <v>0</v>
      </c>
      <c r="H679" s="21">
        <v>0</v>
      </c>
    </row>
    <row r="680" spans="1:8" ht="96">
      <c r="A680" s="6" t="s">
        <v>893</v>
      </c>
      <c r="B680" s="6" t="s">
        <v>786</v>
      </c>
      <c r="C680" s="7" t="s">
        <v>141</v>
      </c>
      <c r="D680" s="37"/>
      <c r="E680" s="24" t="s">
        <v>142</v>
      </c>
      <c r="F680" s="21">
        <f>F681</f>
        <v>123.84</v>
      </c>
      <c r="G680" s="21">
        <f>G681</f>
        <v>0</v>
      </c>
      <c r="H680" s="21">
        <f>H681</f>
        <v>0</v>
      </c>
    </row>
    <row r="681" spans="1:8" ht="36">
      <c r="A681" s="6" t="s">
        <v>893</v>
      </c>
      <c r="B681" s="6" t="s">
        <v>786</v>
      </c>
      <c r="C681" s="7" t="s">
        <v>141</v>
      </c>
      <c r="D681" s="23" t="s">
        <v>807</v>
      </c>
      <c r="E681" s="24" t="s">
        <v>808</v>
      </c>
      <c r="F681" s="21">
        <v>123.84</v>
      </c>
      <c r="G681" s="21">
        <v>0</v>
      </c>
      <c r="H681" s="21">
        <v>0</v>
      </c>
    </row>
    <row r="682" spans="1:8" ht="72.599999999999994" customHeight="1">
      <c r="A682" s="6" t="s">
        <v>893</v>
      </c>
      <c r="B682" s="6" t="s">
        <v>786</v>
      </c>
      <c r="C682" s="7" t="s">
        <v>143</v>
      </c>
      <c r="D682" s="37"/>
      <c r="E682" s="24" t="s">
        <v>144</v>
      </c>
      <c r="F682" s="21">
        <f>F683</f>
        <v>360.66800000000001</v>
      </c>
      <c r="G682" s="21">
        <f t="shared" ref="G682:H684" si="44">G683</f>
        <v>0</v>
      </c>
      <c r="H682" s="21">
        <f t="shared" si="44"/>
        <v>0</v>
      </c>
    </row>
    <row r="683" spans="1:8" ht="36">
      <c r="A683" s="6" t="s">
        <v>893</v>
      </c>
      <c r="B683" s="6" t="s">
        <v>786</v>
      </c>
      <c r="C683" s="7" t="s">
        <v>143</v>
      </c>
      <c r="D683" s="23" t="s">
        <v>807</v>
      </c>
      <c r="E683" s="24" t="s">
        <v>808</v>
      </c>
      <c r="F683" s="21">
        <v>360.66800000000001</v>
      </c>
      <c r="G683" s="21">
        <v>0</v>
      </c>
      <c r="H683" s="21">
        <v>0</v>
      </c>
    </row>
    <row r="684" spans="1:8" ht="94.9" customHeight="1">
      <c r="A684" s="6" t="s">
        <v>893</v>
      </c>
      <c r="B684" s="6" t="s">
        <v>786</v>
      </c>
      <c r="C684" s="7" t="s">
        <v>351</v>
      </c>
      <c r="D684" s="37"/>
      <c r="E684" s="24" t="s">
        <v>352</v>
      </c>
      <c r="F684" s="21">
        <f>F685</f>
        <v>230.892</v>
      </c>
      <c r="G684" s="21">
        <f t="shared" si="44"/>
        <v>0</v>
      </c>
      <c r="H684" s="21">
        <f t="shared" si="44"/>
        <v>0</v>
      </c>
    </row>
    <row r="685" spans="1:8" ht="36">
      <c r="A685" s="6" t="s">
        <v>893</v>
      </c>
      <c r="B685" s="6" t="s">
        <v>786</v>
      </c>
      <c r="C685" s="7" t="s">
        <v>351</v>
      </c>
      <c r="D685" s="23" t="s">
        <v>807</v>
      </c>
      <c r="E685" s="24" t="s">
        <v>808</v>
      </c>
      <c r="F685" s="21">
        <v>230.892</v>
      </c>
      <c r="G685" s="21">
        <v>0</v>
      </c>
      <c r="H685" s="21">
        <v>0</v>
      </c>
    </row>
    <row r="686" spans="1:8" ht="91.15" customHeight="1">
      <c r="A686" s="6" t="s">
        <v>893</v>
      </c>
      <c r="B686" s="6" t="s">
        <v>786</v>
      </c>
      <c r="C686" s="7" t="s">
        <v>145</v>
      </c>
      <c r="D686" s="37"/>
      <c r="E686" s="24" t="s">
        <v>146</v>
      </c>
      <c r="F686" s="21">
        <f>F687</f>
        <v>249.41499999999999</v>
      </c>
      <c r="G686" s="21">
        <f>G687</f>
        <v>0</v>
      </c>
      <c r="H686" s="21">
        <f>H687</f>
        <v>0</v>
      </c>
    </row>
    <row r="687" spans="1:8" ht="48">
      <c r="A687" s="6" t="s">
        <v>893</v>
      </c>
      <c r="B687" s="6" t="s">
        <v>786</v>
      </c>
      <c r="C687" s="7" t="s">
        <v>145</v>
      </c>
      <c r="D687" s="37" t="s">
        <v>846</v>
      </c>
      <c r="E687" s="24" t="s">
        <v>847</v>
      </c>
      <c r="F687" s="21">
        <v>249.41499999999999</v>
      </c>
      <c r="G687" s="21">
        <v>0</v>
      </c>
      <c r="H687" s="21">
        <v>0</v>
      </c>
    </row>
    <row r="688" spans="1:8" ht="108">
      <c r="A688" s="6" t="s">
        <v>893</v>
      </c>
      <c r="B688" s="6" t="s">
        <v>786</v>
      </c>
      <c r="C688" s="7" t="s">
        <v>147</v>
      </c>
      <c r="D688" s="37"/>
      <c r="E688" s="24" t="s">
        <v>146</v>
      </c>
      <c r="F688" s="21">
        <f>F689</f>
        <v>734.88900000000001</v>
      </c>
      <c r="G688" s="21">
        <f>G689</f>
        <v>0</v>
      </c>
      <c r="H688" s="21">
        <f>H689</f>
        <v>0</v>
      </c>
    </row>
    <row r="689" spans="1:8" ht="48">
      <c r="A689" s="6" t="s">
        <v>893</v>
      </c>
      <c r="B689" s="6" t="s">
        <v>786</v>
      </c>
      <c r="C689" s="7" t="s">
        <v>147</v>
      </c>
      <c r="D689" s="37" t="s">
        <v>846</v>
      </c>
      <c r="E689" s="24" t="s">
        <v>847</v>
      </c>
      <c r="F689" s="21">
        <v>734.88900000000001</v>
      </c>
      <c r="G689" s="21">
        <v>0</v>
      </c>
      <c r="H689" s="21">
        <v>0</v>
      </c>
    </row>
    <row r="690" spans="1:8" ht="96">
      <c r="A690" s="6" t="s">
        <v>893</v>
      </c>
      <c r="B690" s="6" t="s">
        <v>786</v>
      </c>
      <c r="C690" s="7" t="s">
        <v>148</v>
      </c>
      <c r="D690" s="37"/>
      <c r="E690" s="24" t="s">
        <v>149</v>
      </c>
      <c r="F690" s="21">
        <f>F691</f>
        <v>109</v>
      </c>
      <c r="G690" s="21">
        <f>G691</f>
        <v>0</v>
      </c>
      <c r="H690" s="21">
        <f>H691</f>
        <v>0</v>
      </c>
    </row>
    <row r="691" spans="1:8" ht="36">
      <c r="A691" s="6" t="s">
        <v>893</v>
      </c>
      <c r="B691" s="6" t="s">
        <v>786</v>
      </c>
      <c r="C691" s="7" t="s">
        <v>148</v>
      </c>
      <c r="D691" s="23" t="s">
        <v>807</v>
      </c>
      <c r="E691" s="24" t="s">
        <v>808</v>
      </c>
      <c r="F691" s="21">
        <v>109</v>
      </c>
      <c r="G691" s="21">
        <v>0</v>
      </c>
      <c r="H691" s="21">
        <v>0</v>
      </c>
    </row>
    <row r="692" spans="1:8" ht="84">
      <c r="A692" s="6" t="s">
        <v>893</v>
      </c>
      <c r="B692" s="6" t="s">
        <v>786</v>
      </c>
      <c r="C692" s="7" t="s">
        <v>150</v>
      </c>
      <c r="D692" s="37"/>
      <c r="E692" s="24" t="s">
        <v>151</v>
      </c>
      <c r="F692" s="21">
        <f>F693</f>
        <v>264.69900000000001</v>
      </c>
      <c r="G692" s="21">
        <f>G693</f>
        <v>0</v>
      </c>
      <c r="H692" s="21">
        <f>H693</f>
        <v>0</v>
      </c>
    </row>
    <row r="693" spans="1:8" ht="36">
      <c r="A693" s="6" t="s">
        <v>893</v>
      </c>
      <c r="B693" s="6" t="s">
        <v>786</v>
      </c>
      <c r="C693" s="7" t="s">
        <v>150</v>
      </c>
      <c r="D693" s="23" t="s">
        <v>807</v>
      </c>
      <c r="E693" s="24" t="s">
        <v>808</v>
      </c>
      <c r="F693" s="21">
        <v>264.69900000000001</v>
      </c>
      <c r="G693" s="21">
        <v>0</v>
      </c>
      <c r="H693" s="21">
        <v>0</v>
      </c>
    </row>
    <row r="694" spans="1:8" ht="79.900000000000006" customHeight="1">
      <c r="A694" s="6" t="s">
        <v>893</v>
      </c>
      <c r="B694" s="6" t="s">
        <v>786</v>
      </c>
      <c r="C694" s="7" t="s">
        <v>152</v>
      </c>
      <c r="D694" s="37"/>
      <c r="E694" s="24" t="s">
        <v>153</v>
      </c>
      <c r="F694" s="21">
        <f>F695</f>
        <v>101.264</v>
      </c>
      <c r="G694" s="21">
        <f>G695</f>
        <v>0</v>
      </c>
      <c r="H694" s="21">
        <f>H695</f>
        <v>0</v>
      </c>
    </row>
    <row r="695" spans="1:8" ht="36">
      <c r="A695" s="6" t="s">
        <v>893</v>
      </c>
      <c r="B695" s="6" t="s">
        <v>786</v>
      </c>
      <c r="C695" s="7" t="s">
        <v>152</v>
      </c>
      <c r="D695" s="23" t="s">
        <v>807</v>
      </c>
      <c r="E695" s="24" t="s">
        <v>808</v>
      </c>
      <c r="F695" s="21">
        <v>101.264</v>
      </c>
      <c r="G695" s="21">
        <v>0</v>
      </c>
      <c r="H695" s="21">
        <v>0</v>
      </c>
    </row>
    <row r="696" spans="1:8" ht="80.45" customHeight="1">
      <c r="A696" s="6" t="s">
        <v>893</v>
      </c>
      <c r="B696" s="6" t="s">
        <v>786</v>
      </c>
      <c r="C696" s="7" t="s">
        <v>154</v>
      </c>
      <c r="D696" s="23"/>
      <c r="E696" s="24" t="s">
        <v>155</v>
      </c>
      <c r="F696" s="21">
        <f>F697</f>
        <v>297.084</v>
      </c>
      <c r="G696" s="21">
        <f t="shared" ref="G696:H700" si="45">G697</f>
        <v>0</v>
      </c>
      <c r="H696" s="21">
        <f t="shared" si="45"/>
        <v>0</v>
      </c>
    </row>
    <row r="697" spans="1:8" ht="36">
      <c r="A697" s="6" t="s">
        <v>893</v>
      </c>
      <c r="B697" s="6" t="s">
        <v>786</v>
      </c>
      <c r="C697" s="7" t="s">
        <v>154</v>
      </c>
      <c r="D697" s="23" t="s">
        <v>807</v>
      </c>
      <c r="E697" s="24" t="s">
        <v>808</v>
      </c>
      <c r="F697" s="21">
        <v>297.084</v>
      </c>
      <c r="G697" s="21">
        <v>0</v>
      </c>
      <c r="H697" s="21">
        <v>0</v>
      </c>
    </row>
    <row r="698" spans="1:8" ht="82.9" customHeight="1">
      <c r="A698" s="6" t="s">
        <v>893</v>
      </c>
      <c r="B698" s="6" t="s">
        <v>786</v>
      </c>
      <c r="C698" s="7" t="s">
        <v>291</v>
      </c>
      <c r="D698" s="23"/>
      <c r="E698" s="24" t="s">
        <v>356</v>
      </c>
      <c r="F698" s="21">
        <f>F699</f>
        <v>447.75</v>
      </c>
      <c r="G698" s="21">
        <f t="shared" si="45"/>
        <v>0</v>
      </c>
      <c r="H698" s="21">
        <f t="shared" si="45"/>
        <v>0</v>
      </c>
    </row>
    <row r="699" spans="1:8" ht="48">
      <c r="A699" s="6" t="s">
        <v>893</v>
      </c>
      <c r="B699" s="6" t="s">
        <v>786</v>
      </c>
      <c r="C699" s="7" t="s">
        <v>291</v>
      </c>
      <c r="D699" s="37" t="s">
        <v>846</v>
      </c>
      <c r="E699" s="24" t="s">
        <v>847</v>
      </c>
      <c r="F699" s="21">
        <v>447.75</v>
      </c>
      <c r="G699" s="21">
        <v>0</v>
      </c>
      <c r="H699" s="21">
        <v>0</v>
      </c>
    </row>
    <row r="700" spans="1:8" ht="93" customHeight="1">
      <c r="A700" s="6" t="s">
        <v>893</v>
      </c>
      <c r="B700" s="6" t="s">
        <v>786</v>
      </c>
      <c r="C700" s="7" t="s">
        <v>292</v>
      </c>
      <c r="D700" s="23"/>
      <c r="E700" s="24" t="s">
        <v>355</v>
      </c>
      <c r="F700" s="21">
        <f>F701</f>
        <v>705</v>
      </c>
      <c r="G700" s="21">
        <f t="shared" si="45"/>
        <v>0</v>
      </c>
      <c r="H700" s="21">
        <f t="shared" si="45"/>
        <v>0</v>
      </c>
    </row>
    <row r="701" spans="1:8" ht="48">
      <c r="A701" s="6" t="s">
        <v>893</v>
      </c>
      <c r="B701" s="6" t="s">
        <v>786</v>
      </c>
      <c r="C701" s="7" t="s">
        <v>292</v>
      </c>
      <c r="D701" s="37" t="s">
        <v>846</v>
      </c>
      <c r="E701" s="24" t="s">
        <v>847</v>
      </c>
      <c r="F701" s="21">
        <v>705</v>
      </c>
      <c r="G701" s="21">
        <v>0</v>
      </c>
      <c r="H701" s="21">
        <v>0</v>
      </c>
    </row>
    <row r="702" spans="1:8" ht="24">
      <c r="A702" s="6" t="s">
        <v>893</v>
      </c>
      <c r="B702" s="7" t="s">
        <v>810</v>
      </c>
      <c r="C702" s="44"/>
      <c r="D702" s="10"/>
      <c r="E702" s="11" t="s">
        <v>439</v>
      </c>
      <c r="F702" s="12">
        <f t="shared" ref="F702:H704" si="46">F703</f>
        <v>11809.363000000001</v>
      </c>
      <c r="G702" s="12">
        <f t="shared" si="46"/>
        <v>11809.363000000001</v>
      </c>
      <c r="H702" s="12">
        <f t="shared" si="46"/>
        <v>11809.363000000001</v>
      </c>
    </row>
    <row r="703" spans="1:8" ht="48">
      <c r="A703" s="18" t="s">
        <v>893</v>
      </c>
      <c r="B703" s="15" t="s">
        <v>810</v>
      </c>
      <c r="C703" s="15" t="s">
        <v>379</v>
      </c>
      <c r="D703" s="18"/>
      <c r="E703" s="19" t="s">
        <v>380</v>
      </c>
      <c r="F703" s="20">
        <f t="shared" si="46"/>
        <v>11809.363000000001</v>
      </c>
      <c r="G703" s="20">
        <f t="shared" si="46"/>
        <v>11809.363000000001</v>
      </c>
      <c r="H703" s="20">
        <f t="shared" si="46"/>
        <v>11809.363000000001</v>
      </c>
    </row>
    <row r="704" spans="1:8">
      <c r="A704" s="6" t="s">
        <v>893</v>
      </c>
      <c r="B704" s="7" t="s">
        <v>810</v>
      </c>
      <c r="C704" s="7" t="s">
        <v>440</v>
      </c>
      <c r="D704" s="6"/>
      <c r="E704" s="5" t="s">
        <v>794</v>
      </c>
      <c r="F704" s="21">
        <f t="shared" si="46"/>
        <v>11809.363000000001</v>
      </c>
      <c r="G704" s="21">
        <f t="shared" si="46"/>
        <v>11809.363000000001</v>
      </c>
      <c r="H704" s="21">
        <f t="shared" si="46"/>
        <v>11809.363000000001</v>
      </c>
    </row>
    <row r="705" spans="1:8" ht="36">
      <c r="A705" s="6" t="s">
        <v>893</v>
      </c>
      <c r="B705" s="7" t="s">
        <v>810</v>
      </c>
      <c r="C705" s="7" t="s">
        <v>441</v>
      </c>
      <c r="D705" s="6"/>
      <c r="E705" s="5" t="s">
        <v>442</v>
      </c>
      <c r="F705" s="21">
        <f>F706+F709+F711</f>
        <v>11809.363000000001</v>
      </c>
      <c r="G705" s="21">
        <f>G706+G709+G711</f>
        <v>11809.363000000001</v>
      </c>
      <c r="H705" s="21">
        <f>H706+H709+H711</f>
        <v>11809.363000000001</v>
      </c>
    </row>
    <row r="706" spans="1:8" ht="60">
      <c r="A706" s="174" t="s">
        <v>893</v>
      </c>
      <c r="B706" s="175" t="s">
        <v>810</v>
      </c>
      <c r="C706" s="22" t="s">
        <v>700</v>
      </c>
      <c r="D706" s="6"/>
      <c r="E706" s="5" t="s">
        <v>863</v>
      </c>
      <c r="F706" s="21">
        <f>F707+F708</f>
        <v>8822.5990000000002</v>
      </c>
      <c r="G706" s="21">
        <f>G707+G708</f>
        <v>8822.5990000000002</v>
      </c>
      <c r="H706" s="21">
        <f>H707+H708</f>
        <v>8822.5990000000002</v>
      </c>
    </row>
    <row r="707" spans="1:8" ht="96">
      <c r="A707" s="6" t="s">
        <v>893</v>
      </c>
      <c r="B707" s="7" t="s">
        <v>810</v>
      </c>
      <c r="C707" s="28" t="s">
        <v>700</v>
      </c>
      <c r="D707" s="23" t="s">
        <v>799</v>
      </c>
      <c r="E707" s="24" t="s">
        <v>800</v>
      </c>
      <c r="F707" s="21">
        <v>8738.6450000000004</v>
      </c>
      <c r="G707" s="21">
        <v>8738.6450000000004</v>
      </c>
      <c r="H707" s="21">
        <v>8738.6450000000004</v>
      </c>
    </row>
    <row r="708" spans="1:8" ht="36">
      <c r="A708" s="6" t="s">
        <v>893</v>
      </c>
      <c r="B708" s="7" t="s">
        <v>810</v>
      </c>
      <c r="C708" s="28" t="s">
        <v>700</v>
      </c>
      <c r="D708" s="23" t="s">
        <v>807</v>
      </c>
      <c r="E708" s="24" t="s">
        <v>808</v>
      </c>
      <c r="F708" s="21">
        <v>83.953999999999994</v>
      </c>
      <c r="G708" s="21">
        <v>83.953999999999994</v>
      </c>
      <c r="H708" s="21">
        <v>83.953999999999994</v>
      </c>
    </row>
    <row r="709" spans="1:8" ht="60">
      <c r="A709" s="176" t="s">
        <v>893</v>
      </c>
      <c r="B709" s="68" t="s">
        <v>810</v>
      </c>
      <c r="C709" s="69" t="s">
        <v>699</v>
      </c>
      <c r="D709" s="25"/>
      <c r="E709" s="26" t="s">
        <v>815</v>
      </c>
      <c r="F709" s="21">
        <f>F710</f>
        <v>2906.0639999999999</v>
      </c>
      <c r="G709" s="21">
        <f>G710</f>
        <v>2906.0639999999999</v>
      </c>
      <c r="H709" s="21">
        <f>H710</f>
        <v>2906.0639999999999</v>
      </c>
    </row>
    <row r="710" spans="1:8" ht="96">
      <c r="A710" s="6" t="s">
        <v>893</v>
      </c>
      <c r="B710" s="7" t="s">
        <v>810</v>
      </c>
      <c r="C710" s="48" t="s">
        <v>699</v>
      </c>
      <c r="D710" s="23" t="s">
        <v>799</v>
      </c>
      <c r="E710" s="24" t="s">
        <v>800</v>
      </c>
      <c r="F710" s="21">
        <v>2906.0639999999999</v>
      </c>
      <c r="G710" s="21">
        <v>2906.0639999999999</v>
      </c>
      <c r="H710" s="21">
        <v>2906.0639999999999</v>
      </c>
    </row>
    <row r="711" spans="1:8" ht="36">
      <c r="A711" s="6" t="s">
        <v>893</v>
      </c>
      <c r="B711" s="7" t="s">
        <v>810</v>
      </c>
      <c r="C711" s="28" t="s">
        <v>701</v>
      </c>
      <c r="D711" s="25"/>
      <c r="E711" s="5" t="s">
        <v>651</v>
      </c>
      <c r="F711" s="21">
        <f>F712</f>
        <v>80.7</v>
      </c>
      <c r="G711" s="21">
        <f>G712</f>
        <v>80.7</v>
      </c>
      <c r="H711" s="21">
        <f>H712</f>
        <v>80.7</v>
      </c>
    </row>
    <row r="712" spans="1:8" ht="36">
      <c r="A712" s="6" t="s">
        <v>893</v>
      </c>
      <c r="B712" s="7" t="s">
        <v>810</v>
      </c>
      <c r="C712" s="28" t="s">
        <v>701</v>
      </c>
      <c r="D712" s="23" t="s">
        <v>807</v>
      </c>
      <c r="E712" s="24" t="s">
        <v>808</v>
      </c>
      <c r="F712" s="21">
        <v>80.7</v>
      </c>
      <c r="G712" s="21">
        <v>80.7</v>
      </c>
      <c r="H712" s="21">
        <v>80.7</v>
      </c>
    </row>
    <row r="713" spans="1:8">
      <c r="A713" s="10">
        <v>10</v>
      </c>
      <c r="B713" s="44" t="s">
        <v>787</v>
      </c>
      <c r="C713" s="44"/>
      <c r="D713" s="10"/>
      <c r="E713" s="11" t="s">
        <v>443</v>
      </c>
      <c r="F713" s="12">
        <f>F714+F720+F736+F764</f>
        <v>62182.243999999999</v>
      </c>
      <c r="G713" s="12">
        <f>G714+G720+G736+G764</f>
        <v>53883.754999999997</v>
      </c>
      <c r="H713" s="12">
        <f>H714+H720+H736+H764</f>
        <v>46194.789999999994</v>
      </c>
    </row>
    <row r="714" spans="1:8">
      <c r="A714" s="27">
        <v>10</v>
      </c>
      <c r="B714" s="27" t="s">
        <v>786</v>
      </c>
      <c r="C714" s="14"/>
      <c r="D714" s="27"/>
      <c r="E714" s="16" t="s">
        <v>444</v>
      </c>
      <c r="F714" s="17">
        <f t="shared" ref="F714:H716" si="47">F715</f>
        <v>3458.808</v>
      </c>
      <c r="G714" s="17">
        <f t="shared" si="47"/>
        <v>3458.808</v>
      </c>
      <c r="H714" s="17">
        <f t="shared" si="47"/>
        <v>3458.808</v>
      </c>
    </row>
    <row r="715" spans="1:8" ht="48">
      <c r="A715" s="6">
        <v>10</v>
      </c>
      <c r="B715" s="18" t="s">
        <v>786</v>
      </c>
      <c r="C715" s="15" t="s">
        <v>791</v>
      </c>
      <c r="D715" s="18"/>
      <c r="E715" s="19" t="s">
        <v>792</v>
      </c>
      <c r="F715" s="20">
        <f t="shared" si="47"/>
        <v>3458.808</v>
      </c>
      <c r="G715" s="20">
        <f t="shared" si="47"/>
        <v>3458.808</v>
      </c>
      <c r="H715" s="20">
        <f t="shared" si="47"/>
        <v>3458.808</v>
      </c>
    </row>
    <row r="716" spans="1:8" ht="28.15" customHeight="1">
      <c r="A716" s="6">
        <v>10</v>
      </c>
      <c r="B716" s="6" t="s">
        <v>786</v>
      </c>
      <c r="C716" s="7" t="s">
        <v>818</v>
      </c>
      <c r="D716" s="6"/>
      <c r="E716" s="5" t="s">
        <v>819</v>
      </c>
      <c r="F716" s="21">
        <f>F717</f>
        <v>3458.808</v>
      </c>
      <c r="G716" s="21">
        <f t="shared" si="47"/>
        <v>3458.808</v>
      </c>
      <c r="H716" s="21">
        <f t="shared" si="47"/>
        <v>3458.808</v>
      </c>
    </row>
    <row r="717" spans="1:8" ht="36">
      <c r="A717" s="6">
        <v>10</v>
      </c>
      <c r="B717" s="6" t="s">
        <v>786</v>
      </c>
      <c r="C717" s="7" t="s">
        <v>834</v>
      </c>
      <c r="D717" s="6"/>
      <c r="E717" s="5" t="s">
        <v>796</v>
      </c>
      <c r="F717" s="21">
        <f>F719</f>
        <v>3458.808</v>
      </c>
      <c r="G717" s="21">
        <f>G719</f>
        <v>3458.808</v>
      </c>
      <c r="H717" s="21">
        <f>H719</f>
        <v>3458.808</v>
      </c>
    </row>
    <row r="718" spans="1:8" ht="36">
      <c r="A718" s="6">
        <v>10</v>
      </c>
      <c r="B718" s="6" t="s">
        <v>786</v>
      </c>
      <c r="C718" s="28" t="s">
        <v>445</v>
      </c>
      <c r="D718" s="6"/>
      <c r="E718" s="5" t="s">
        <v>446</v>
      </c>
      <c r="F718" s="21">
        <f>F719</f>
        <v>3458.808</v>
      </c>
      <c r="G718" s="21">
        <f>G719</f>
        <v>3458.808</v>
      </c>
      <c r="H718" s="21">
        <f>H719</f>
        <v>3458.808</v>
      </c>
    </row>
    <row r="719" spans="1:8" ht="24">
      <c r="A719" s="6">
        <v>10</v>
      </c>
      <c r="B719" s="6" t="s">
        <v>786</v>
      </c>
      <c r="C719" s="28" t="s">
        <v>445</v>
      </c>
      <c r="D719" s="23" t="s">
        <v>447</v>
      </c>
      <c r="E719" s="24" t="s">
        <v>809</v>
      </c>
      <c r="F719" s="21">
        <v>3458.808</v>
      </c>
      <c r="G719" s="21">
        <v>3458.808</v>
      </c>
      <c r="H719" s="21">
        <v>3458.808</v>
      </c>
    </row>
    <row r="720" spans="1:8" ht="24">
      <c r="A720" s="27" t="s">
        <v>768</v>
      </c>
      <c r="B720" s="27" t="s">
        <v>805</v>
      </c>
      <c r="C720" s="14"/>
      <c r="D720" s="27"/>
      <c r="E720" s="16" t="s">
        <v>448</v>
      </c>
      <c r="F720" s="17">
        <f>F726+F731+F721</f>
        <v>12158</v>
      </c>
      <c r="G720" s="17">
        <f>G726+G731+G721</f>
        <v>12158</v>
      </c>
      <c r="H720" s="17">
        <f>H726+H731+H721</f>
        <v>12158</v>
      </c>
    </row>
    <row r="721" spans="1:8" ht="48">
      <c r="A721" s="6" t="s">
        <v>768</v>
      </c>
      <c r="B721" s="7" t="s">
        <v>805</v>
      </c>
      <c r="C721" s="7" t="s">
        <v>128</v>
      </c>
      <c r="D721" s="6"/>
      <c r="E721" s="19" t="s">
        <v>129</v>
      </c>
      <c r="F721" s="21">
        <f t="shared" ref="F721:H724" si="48">F722</f>
        <v>3480</v>
      </c>
      <c r="G721" s="21">
        <f t="shared" si="48"/>
        <v>3480</v>
      </c>
      <c r="H721" s="21">
        <f t="shared" si="48"/>
        <v>3480</v>
      </c>
    </row>
    <row r="722" spans="1:8">
      <c r="A722" s="6" t="s">
        <v>768</v>
      </c>
      <c r="B722" s="7" t="s">
        <v>805</v>
      </c>
      <c r="C722" s="7" t="s">
        <v>644</v>
      </c>
      <c r="D722" s="6"/>
      <c r="E722" s="5" t="s">
        <v>645</v>
      </c>
      <c r="F722" s="21">
        <f t="shared" si="48"/>
        <v>3480</v>
      </c>
      <c r="G722" s="21">
        <f t="shared" si="48"/>
        <v>3480</v>
      </c>
      <c r="H722" s="21">
        <f t="shared" si="48"/>
        <v>3480</v>
      </c>
    </row>
    <row r="723" spans="1:8" ht="36">
      <c r="A723" s="6" t="s">
        <v>768</v>
      </c>
      <c r="B723" s="7" t="s">
        <v>805</v>
      </c>
      <c r="C723" s="7" t="s">
        <v>646</v>
      </c>
      <c r="D723" s="6"/>
      <c r="E723" s="5" t="s">
        <v>647</v>
      </c>
      <c r="F723" s="21">
        <f t="shared" si="48"/>
        <v>3480</v>
      </c>
      <c r="G723" s="21">
        <f t="shared" si="48"/>
        <v>3480</v>
      </c>
      <c r="H723" s="21">
        <f t="shared" si="48"/>
        <v>3480</v>
      </c>
    </row>
    <row r="724" spans="1:8" ht="60">
      <c r="A724" s="6" t="s">
        <v>768</v>
      </c>
      <c r="B724" s="7" t="s">
        <v>805</v>
      </c>
      <c r="C724" s="7" t="s">
        <v>652</v>
      </c>
      <c r="D724" s="6"/>
      <c r="E724" s="5" t="s">
        <v>653</v>
      </c>
      <c r="F724" s="21">
        <f t="shared" si="48"/>
        <v>3480</v>
      </c>
      <c r="G724" s="21">
        <f t="shared" si="48"/>
        <v>3480</v>
      </c>
      <c r="H724" s="21">
        <f t="shared" si="48"/>
        <v>3480</v>
      </c>
    </row>
    <row r="725" spans="1:8" ht="24">
      <c r="A725" s="6" t="s">
        <v>768</v>
      </c>
      <c r="B725" s="7" t="s">
        <v>805</v>
      </c>
      <c r="C725" s="7" t="s">
        <v>652</v>
      </c>
      <c r="D725" s="23" t="s">
        <v>447</v>
      </c>
      <c r="E725" s="24" t="s">
        <v>809</v>
      </c>
      <c r="F725" s="21">
        <v>3480</v>
      </c>
      <c r="G725" s="21">
        <v>3480</v>
      </c>
      <c r="H725" s="21">
        <v>3480</v>
      </c>
    </row>
    <row r="726" spans="1:8" ht="48">
      <c r="A726" s="18" t="s">
        <v>768</v>
      </c>
      <c r="B726" s="18" t="s">
        <v>805</v>
      </c>
      <c r="C726" s="15" t="s">
        <v>791</v>
      </c>
      <c r="D726" s="18"/>
      <c r="E726" s="19" t="s">
        <v>792</v>
      </c>
      <c r="F726" s="20">
        <f>F728</f>
        <v>8676</v>
      </c>
      <c r="G726" s="20">
        <f>G728</f>
        <v>8676</v>
      </c>
      <c r="H726" s="20">
        <f>H728</f>
        <v>8676</v>
      </c>
    </row>
    <row r="727" spans="1:8" ht="27.6" customHeight="1">
      <c r="A727" s="6" t="s">
        <v>768</v>
      </c>
      <c r="B727" s="6" t="s">
        <v>805</v>
      </c>
      <c r="C727" s="7" t="s">
        <v>818</v>
      </c>
      <c r="D727" s="6"/>
      <c r="E727" s="5" t="s">
        <v>819</v>
      </c>
      <c r="F727" s="21">
        <f>F728</f>
        <v>8676</v>
      </c>
      <c r="G727" s="21">
        <f>G728</f>
        <v>8676</v>
      </c>
      <c r="H727" s="21">
        <f>H728</f>
        <v>8676</v>
      </c>
    </row>
    <row r="728" spans="1:8" ht="48">
      <c r="A728" s="6" t="s">
        <v>768</v>
      </c>
      <c r="B728" s="6" t="s">
        <v>805</v>
      </c>
      <c r="C728" s="7" t="s">
        <v>820</v>
      </c>
      <c r="D728" s="7"/>
      <c r="E728" s="5" t="s">
        <v>821</v>
      </c>
      <c r="F728" s="21">
        <f t="shared" ref="F728:H729" si="49">F729</f>
        <v>8676</v>
      </c>
      <c r="G728" s="21">
        <f t="shared" si="49"/>
        <v>8676</v>
      </c>
      <c r="H728" s="21">
        <f t="shared" si="49"/>
        <v>8676</v>
      </c>
    </row>
    <row r="729" spans="1:8" ht="120">
      <c r="A729" s="6" t="s">
        <v>768</v>
      </c>
      <c r="B729" s="6" t="s">
        <v>805</v>
      </c>
      <c r="C729" s="7" t="s">
        <v>449</v>
      </c>
      <c r="D729" s="6"/>
      <c r="E729" s="5" t="s">
        <v>450</v>
      </c>
      <c r="F729" s="21">
        <f t="shared" si="49"/>
        <v>8676</v>
      </c>
      <c r="G729" s="21">
        <f t="shared" si="49"/>
        <v>8676</v>
      </c>
      <c r="H729" s="21">
        <f t="shared" si="49"/>
        <v>8676</v>
      </c>
    </row>
    <row r="730" spans="1:8" ht="24">
      <c r="A730" s="6" t="s">
        <v>768</v>
      </c>
      <c r="B730" s="6" t="s">
        <v>805</v>
      </c>
      <c r="C730" s="7" t="s">
        <v>449</v>
      </c>
      <c r="D730" s="23" t="s">
        <v>447</v>
      </c>
      <c r="E730" s="24" t="s">
        <v>809</v>
      </c>
      <c r="F730" s="21">
        <v>8676</v>
      </c>
      <c r="G730" s="21">
        <v>8676</v>
      </c>
      <c r="H730" s="21">
        <v>8676</v>
      </c>
    </row>
    <row r="731" spans="1:8" ht="60">
      <c r="A731" s="6" t="s">
        <v>768</v>
      </c>
      <c r="B731" s="6" t="s">
        <v>805</v>
      </c>
      <c r="C731" s="38" t="s">
        <v>38</v>
      </c>
      <c r="D731" s="18"/>
      <c r="E731" s="19" t="s">
        <v>451</v>
      </c>
      <c r="F731" s="21">
        <f t="shared" ref="F731:H734" si="50">F732</f>
        <v>2</v>
      </c>
      <c r="G731" s="21">
        <f t="shared" si="50"/>
        <v>2</v>
      </c>
      <c r="H731" s="21">
        <f t="shared" si="50"/>
        <v>2</v>
      </c>
    </row>
    <row r="732" spans="1:8" ht="60">
      <c r="A732" s="6" t="s">
        <v>768</v>
      </c>
      <c r="B732" s="6" t="s">
        <v>805</v>
      </c>
      <c r="C732" s="34" t="s">
        <v>40</v>
      </c>
      <c r="D732" s="6"/>
      <c r="E732" s="5" t="s">
        <v>41</v>
      </c>
      <c r="F732" s="21">
        <f t="shared" si="50"/>
        <v>2</v>
      </c>
      <c r="G732" s="21">
        <f t="shared" si="50"/>
        <v>2</v>
      </c>
      <c r="H732" s="21">
        <f t="shared" si="50"/>
        <v>2</v>
      </c>
    </row>
    <row r="733" spans="1:8" ht="24">
      <c r="A733" s="6" t="s">
        <v>768</v>
      </c>
      <c r="B733" s="6" t="s">
        <v>805</v>
      </c>
      <c r="C733" s="69" t="s">
        <v>452</v>
      </c>
      <c r="D733" s="6"/>
      <c r="E733" s="5" t="s">
        <v>453</v>
      </c>
      <c r="F733" s="21">
        <f t="shared" si="50"/>
        <v>2</v>
      </c>
      <c r="G733" s="21">
        <f t="shared" si="50"/>
        <v>2</v>
      </c>
      <c r="H733" s="21">
        <f t="shared" si="50"/>
        <v>2</v>
      </c>
    </row>
    <row r="734" spans="1:8" ht="36">
      <c r="A734" s="6" t="s">
        <v>768</v>
      </c>
      <c r="B734" s="6" t="s">
        <v>805</v>
      </c>
      <c r="C734" s="34" t="s">
        <v>454</v>
      </c>
      <c r="D734" s="6"/>
      <c r="E734" s="5" t="s">
        <v>455</v>
      </c>
      <c r="F734" s="21">
        <f t="shared" si="50"/>
        <v>2</v>
      </c>
      <c r="G734" s="21">
        <f t="shared" si="50"/>
        <v>2</v>
      </c>
      <c r="H734" s="21">
        <f t="shared" si="50"/>
        <v>2</v>
      </c>
    </row>
    <row r="735" spans="1:8" ht="24">
      <c r="A735" s="6" t="s">
        <v>768</v>
      </c>
      <c r="B735" s="6" t="s">
        <v>805</v>
      </c>
      <c r="C735" s="34" t="s">
        <v>454</v>
      </c>
      <c r="D735" s="23" t="s">
        <v>447</v>
      </c>
      <c r="E735" s="24" t="s">
        <v>809</v>
      </c>
      <c r="F735" s="21">
        <v>2</v>
      </c>
      <c r="G735" s="33">
        <v>2</v>
      </c>
      <c r="H735" s="33">
        <v>2</v>
      </c>
    </row>
    <row r="736" spans="1:8">
      <c r="A736" s="27" t="s">
        <v>768</v>
      </c>
      <c r="B736" s="27" t="s">
        <v>810</v>
      </c>
      <c r="C736" s="70"/>
      <c r="D736" s="71"/>
      <c r="E736" s="47" t="s">
        <v>456</v>
      </c>
      <c r="F736" s="17">
        <f>F737+F743+F750+F757</f>
        <v>45585.555999999997</v>
      </c>
      <c r="G736" s="17">
        <f>G737+G743+G750+G757</f>
        <v>37287.066999999995</v>
      </c>
      <c r="H736" s="17">
        <f>H737+H743+H750+H757</f>
        <v>29598.101999999995</v>
      </c>
    </row>
    <row r="737" spans="1:8" ht="48">
      <c r="A737" s="6" t="s">
        <v>768</v>
      </c>
      <c r="B737" s="6" t="s">
        <v>810</v>
      </c>
      <c r="C737" s="15" t="s">
        <v>128</v>
      </c>
      <c r="D737" s="18"/>
      <c r="E737" s="19" t="s">
        <v>129</v>
      </c>
      <c r="F737" s="21">
        <f>F738</f>
        <v>19232.099999999999</v>
      </c>
      <c r="G737" s="21">
        <f t="shared" ref="G737:H739" si="51">G738</f>
        <v>19232.099999999999</v>
      </c>
      <c r="H737" s="21">
        <f t="shared" si="51"/>
        <v>19232.099999999999</v>
      </c>
    </row>
    <row r="738" spans="1:8" ht="24">
      <c r="A738" s="6" t="s">
        <v>768</v>
      </c>
      <c r="B738" s="6" t="s">
        <v>810</v>
      </c>
      <c r="C738" s="7" t="s">
        <v>550</v>
      </c>
      <c r="D738" s="6"/>
      <c r="E738" s="5" t="s">
        <v>551</v>
      </c>
      <c r="F738" s="21">
        <f>F739</f>
        <v>19232.099999999999</v>
      </c>
      <c r="G738" s="21">
        <f t="shared" si="51"/>
        <v>19232.099999999999</v>
      </c>
      <c r="H738" s="21">
        <f t="shared" si="51"/>
        <v>19232.099999999999</v>
      </c>
    </row>
    <row r="739" spans="1:8" ht="69" customHeight="1">
      <c r="A739" s="6" t="s">
        <v>768</v>
      </c>
      <c r="B739" s="6" t="s">
        <v>810</v>
      </c>
      <c r="C739" s="7" t="s">
        <v>560</v>
      </c>
      <c r="D739" s="6"/>
      <c r="E739" s="5" t="s">
        <v>561</v>
      </c>
      <c r="F739" s="21">
        <f>F740</f>
        <v>19232.099999999999</v>
      </c>
      <c r="G739" s="21">
        <f t="shared" si="51"/>
        <v>19232.099999999999</v>
      </c>
      <c r="H739" s="21">
        <f t="shared" si="51"/>
        <v>19232.099999999999</v>
      </c>
    </row>
    <row r="740" spans="1:8" ht="72" customHeight="1">
      <c r="A740" s="6" t="s">
        <v>768</v>
      </c>
      <c r="B740" s="6" t="s">
        <v>810</v>
      </c>
      <c r="C740" s="7" t="s">
        <v>654</v>
      </c>
      <c r="D740" s="35"/>
      <c r="E740" s="36" t="s">
        <v>655</v>
      </c>
      <c r="F740" s="21">
        <f>F741+F742</f>
        <v>19232.099999999999</v>
      </c>
      <c r="G740" s="21">
        <f>G741+G742</f>
        <v>19232.099999999999</v>
      </c>
      <c r="H740" s="21">
        <f>H741+H742</f>
        <v>19232.099999999999</v>
      </c>
    </row>
    <row r="741" spans="1:8" ht="36">
      <c r="A741" s="6" t="s">
        <v>768</v>
      </c>
      <c r="B741" s="6" t="s">
        <v>810</v>
      </c>
      <c r="C741" s="7" t="s">
        <v>654</v>
      </c>
      <c r="D741" s="23" t="s">
        <v>807</v>
      </c>
      <c r="E741" s="24" t="s">
        <v>808</v>
      </c>
      <c r="F741" s="21">
        <v>480.8</v>
      </c>
      <c r="G741" s="21">
        <v>480.8</v>
      </c>
      <c r="H741" s="21">
        <v>480.8</v>
      </c>
    </row>
    <row r="742" spans="1:8" ht="24">
      <c r="A742" s="6" t="s">
        <v>768</v>
      </c>
      <c r="B742" s="6" t="s">
        <v>810</v>
      </c>
      <c r="C742" s="7" t="s">
        <v>654</v>
      </c>
      <c r="D742" s="23" t="s">
        <v>447</v>
      </c>
      <c r="E742" s="24" t="s">
        <v>809</v>
      </c>
      <c r="F742" s="21">
        <v>18751.3</v>
      </c>
      <c r="G742" s="21">
        <v>18751.3</v>
      </c>
      <c r="H742" s="21">
        <v>18751.3</v>
      </c>
    </row>
    <row r="743" spans="1:8" ht="36">
      <c r="A743" s="18" t="s">
        <v>768</v>
      </c>
      <c r="B743" s="18" t="s">
        <v>810</v>
      </c>
      <c r="C743" s="15" t="s">
        <v>77</v>
      </c>
      <c r="D743" s="15"/>
      <c r="E743" s="19" t="s">
        <v>457</v>
      </c>
      <c r="F743" s="20">
        <f t="shared" ref="F743:H744" si="52">F744</f>
        <v>5381.9030000000002</v>
      </c>
      <c r="G743" s="20">
        <f t="shared" si="52"/>
        <v>1338.124</v>
      </c>
      <c r="H743" s="20">
        <f t="shared" si="52"/>
        <v>1132.259</v>
      </c>
    </row>
    <row r="744" spans="1:8" ht="36">
      <c r="A744" s="6" t="s">
        <v>768</v>
      </c>
      <c r="B744" s="6" t="s">
        <v>810</v>
      </c>
      <c r="C744" s="7" t="s">
        <v>79</v>
      </c>
      <c r="D744" s="7"/>
      <c r="E744" s="5" t="s">
        <v>80</v>
      </c>
      <c r="F744" s="21">
        <f t="shared" si="52"/>
        <v>5381.9030000000002</v>
      </c>
      <c r="G744" s="21">
        <f t="shared" si="52"/>
        <v>1338.124</v>
      </c>
      <c r="H744" s="21">
        <f t="shared" si="52"/>
        <v>1132.259</v>
      </c>
    </row>
    <row r="745" spans="1:8" ht="22.9" customHeight="1">
      <c r="A745" s="6" t="s">
        <v>768</v>
      </c>
      <c r="B745" s="6" t="s">
        <v>810</v>
      </c>
      <c r="C745" s="7" t="s">
        <v>458</v>
      </c>
      <c r="D745" s="7"/>
      <c r="E745" s="5" t="s">
        <v>459</v>
      </c>
      <c r="F745" s="21">
        <f>F746+F748</f>
        <v>5381.9030000000002</v>
      </c>
      <c r="G745" s="21">
        <f>G746+G748</f>
        <v>1338.124</v>
      </c>
      <c r="H745" s="21">
        <f>H746+H748</f>
        <v>1132.259</v>
      </c>
    </row>
    <row r="746" spans="1:8" ht="36">
      <c r="A746" s="6" t="s">
        <v>768</v>
      </c>
      <c r="B746" s="6" t="s">
        <v>810</v>
      </c>
      <c r="C746" s="7" t="s">
        <v>460</v>
      </c>
      <c r="D746" s="7"/>
      <c r="E746" s="5" t="s">
        <v>461</v>
      </c>
      <c r="F746" s="21">
        <f>F747</f>
        <v>4940.7629999999999</v>
      </c>
      <c r="G746" s="21">
        <f>G747</f>
        <v>1338.124</v>
      </c>
      <c r="H746" s="21">
        <f>H747</f>
        <v>1132.259</v>
      </c>
    </row>
    <row r="747" spans="1:8" ht="24">
      <c r="A747" s="6" t="s">
        <v>768</v>
      </c>
      <c r="B747" s="6" t="s">
        <v>810</v>
      </c>
      <c r="C747" s="7" t="s">
        <v>460</v>
      </c>
      <c r="D747" s="23" t="s">
        <v>447</v>
      </c>
      <c r="E747" s="24" t="s">
        <v>809</v>
      </c>
      <c r="F747" s="21">
        <v>4940.7629999999999</v>
      </c>
      <c r="G747" s="21">
        <v>1338.124</v>
      </c>
      <c r="H747" s="21">
        <v>1132.259</v>
      </c>
    </row>
    <row r="748" spans="1:8" ht="36">
      <c r="A748" s="6" t="s">
        <v>768</v>
      </c>
      <c r="B748" s="6" t="s">
        <v>810</v>
      </c>
      <c r="C748" s="7" t="s">
        <v>689</v>
      </c>
      <c r="D748" s="6"/>
      <c r="E748" s="5" t="s">
        <v>744</v>
      </c>
      <c r="F748" s="21">
        <f>F749</f>
        <v>441.14</v>
      </c>
      <c r="G748" s="21">
        <f>G749</f>
        <v>0</v>
      </c>
      <c r="H748" s="21">
        <f>H749</f>
        <v>0</v>
      </c>
    </row>
    <row r="749" spans="1:8" ht="24">
      <c r="A749" s="6" t="s">
        <v>768</v>
      </c>
      <c r="B749" s="6" t="s">
        <v>810</v>
      </c>
      <c r="C749" s="7" t="s">
        <v>689</v>
      </c>
      <c r="D749" s="23" t="s">
        <v>447</v>
      </c>
      <c r="E749" s="24" t="s">
        <v>809</v>
      </c>
      <c r="F749" s="21">
        <v>441.14</v>
      </c>
      <c r="G749" s="21">
        <v>0</v>
      </c>
      <c r="H749" s="21">
        <v>0</v>
      </c>
    </row>
    <row r="750" spans="1:8" ht="48">
      <c r="A750" s="18" t="s">
        <v>768</v>
      </c>
      <c r="B750" s="18" t="s">
        <v>810</v>
      </c>
      <c r="C750" s="15" t="s">
        <v>791</v>
      </c>
      <c r="D750" s="18"/>
      <c r="E750" s="19" t="s">
        <v>792</v>
      </c>
      <c r="F750" s="20">
        <f t="shared" ref="F750:H751" si="53">F751</f>
        <v>7483.2000000000007</v>
      </c>
      <c r="G750" s="20">
        <f t="shared" si="53"/>
        <v>12471.9</v>
      </c>
      <c r="H750" s="20">
        <f t="shared" si="53"/>
        <v>4988.8</v>
      </c>
    </row>
    <row r="751" spans="1:8" ht="27" customHeight="1">
      <c r="A751" s="6" t="s">
        <v>768</v>
      </c>
      <c r="B751" s="6" t="s">
        <v>810</v>
      </c>
      <c r="C751" s="7" t="s">
        <v>818</v>
      </c>
      <c r="D751" s="7"/>
      <c r="E751" s="5" t="s">
        <v>819</v>
      </c>
      <c r="F751" s="21">
        <f t="shared" si="53"/>
        <v>7483.2000000000007</v>
      </c>
      <c r="G751" s="21">
        <f t="shared" si="53"/>
        <v>12471.9</v>
      </c>
      <c r="H751" s="21">
        <f t="shared" si="53"/>
        <v>4988.8</v>
      </c>
    </row>
    <row r="752" spans="1:8" ht="48">
      <c r="A752" s="6" t="s">
        <v>768</v>
      </c>
      <c r="B752" s="6" t="s">
        <v>810</v>
      </c>
      <c r="C752" s="7" t="s">
        <v>820</v>
      </c>
      <c r="D752" s="7"/>
      <c r="E752" s="5" t="s">
        <v>821</v>
      </c>
      <c r="F752" s="21">
        <f>F755+F753</f>
        <v>7483.2000000000007</v>
      </c>
      <c r="G752" s="21">
        <f>G755+G753</f>
        <v>12471.9</v>
      </c>
      <c r="H752" s="21">
        <f>H755+H753</f>
        <v>4988.8</v>
      </c>
    </row>
    <row r="753" spans="1:8" ht="84">
      <c r="A753" s="6" t="s">
        <v>768</v>
      </c>
      <c r="B753" s="6" t="s">
        <v>810</v>
      </c>
      <c r="C753" s="34" t="s">
        <v>462</v>
      </c>
      <c r="D753" s="35"/>
      <c r="E753" s="31" t="s">
        <v>463</v>
      </c>
      <c r="F753" s="21">
        <f>F754</f>
        <v>4988.8</v>
      </c>
      <c r="G753" s="21">
        <f>G754</f>
        <v>9977.5</v>
      </c>
      <c r="H753" s="21">
        <f>H754</f>
        <v>4988.8</v>
      </c>
    </row>
    <row r="754" spans="1:8" ht="36">
      <c r="A754" s="6" t="s">
        <v>768</v>
      </c>
      <c r="B754" s="6" t="s">
        <v>810</v>
      </c>
      <c r="C754" s="34" t="s">
        <v>462</v>
      </c>
      <c r="D754" s="23">
        <v>400</v>
      </c>
      <c r="E754" s="5" t="s">
        <v>53</v>
      </c>
      <c r="F754" s="21">
        <v>4988.8</v>
      </c>
      <c r="G754" s="21">
        <v>9977.5</v>
      </c>
      <c r="H754" s="21">
        <v>4988.8</v>
      </c>
    </row>
    <row r="755" spans="1:8" ht="120">
      <c r="A755" s="6" t="s">
        <v>768</v>
      </c>
      <c r="B755" s="6" t="s">
        <v>810</v>
      </c>
      <c r="C755" s="34" t="s">
        <v>464</v>
      </c>
      <c r="D755" s="35"/>
      <c r="E755" s="31" t="s">
        <v>465</v>
      </c>
      <c r="F755" s="21">
        <f>F756</f>
        <v>2494.4</v>
      </c>
      <c r="G755" s="21">
        <f>G756</f>
        <v>2494.4</v>
      </c>
      <c r="H755" s="21">
        <f>H756</f>
        <v>0</v>
      </c>
    </row>
    <row r="756" spans="1:8" ht="36">
      <c r="A756" s="6" t="s">
        <v>768</v>
      </c>
      <c r="B756" s="6" t="s">
        <v>810</v>
      </c>
      <c r="C756" s="34" t="s">
        <v>464</v>
      </c>
      <c r="D756" s="23">
        <v>400</v>
      </c>
      <c r="E756" s="5" t="s">
        <v>53</v>
      </c>
      <c r="F756" s="21">
        <v>2494.4</v>
      </c>
      <c r="G756" s="33">
        <v>2494.4</v>
      </c>
      <c r="H756" s="33">
        <v>0</v>
      </c>
    </row>
    <row r="757" spans="1:8" ht="60">
      <c r="A757" s="6" t="s">
        <v>768</v>
      </c>
      <c r="B757" s="6" t="s">
        <v>810</v>
      </c>
      <c r="C757" s="38" t="s">
        <v>38</v>
      </c>
      <c r="D757" s="18"/>
      <c r="E757" s="19" t="s">
        <v>451</v>
      </c>
      <c r="F757" s="21">
        <f t="shared" ref="F757:H760" si="54">F758</f>
        <v>13488.352999999999</v>
      </c>
      <c r="G757" s="21">
        <f t="shared" si="54"/>
        <v>4244.9430000000002</v>
      </c>
      <c r="H757" s="21">
        <f t="shared" si="54"/>
        <v>4244.9430000000002</v>
      </c>
    </row>
    <row r="758" spans="1:8" ht="60">
      <c r="A758" s="6" t="s">
        <v>768</v>
      </c>
      <c r="B758" s="6" t="s">
        <v>810</v>
      </c>
      <c r="C758" s="34" t="s">
        <v>40</v>
      </c>
      <c r="D758" s="6"/>
      <c r="E758" s="5" t="s">
        <v>41</v>
      </c>
      <c r="F758" s="21">
        <f t="shared" si="54"/>
        <v>13488.352999999999</v>
      </c>
      <c r="G758" s="21">
        <f t="shared" si="54"/>
        <v>4244.9430000000002</v>
      </c>
      <c r="H758" s="21">
        <f t="shared" si="54"/>
        <v>4244.9430000000002</v>
      </c>
    </row>
    <row r="759" spans="1:8" ht="24">
      <c r="A759" s="6" t="s">
        <v>768</v>
      </c>
      <c r="B759" s="6" t="s">
        <v>810</v>
      </c>
      <c r="C759" s="69" t="s">
        <v>452</v>
      </c>
      <c r="D759" s="6"/>
      <c r="E759" s="5" t="s">
        <v>453</v>
      </c>
      <c r="F759" s="21">
        <f>F760+F762</f>
        <v>13488.352999999999</v>
      </c>
      <c r="G759" s="21">
        <f>G760+G762</f>
        <v>4244.9430000000002</v>
      </c>
      <c r="H759" s="21">
        <f>H760+H762</f>
        <v>4244.9430000000002</v>
      </c>
    </row>
    <row r="760" spans="1:8" ht="72">
      <c r="A760" s="6" t="s">
        <v>768</v>
      </c>
      <c r="B760" s="6" t="s">
        <v>810</v>
      </c>
      <c r="C760" s="34" t="s">
        <v>466</v>
      </c>
      <c r="D760" s="6"/>
      <c r="E760" s="5" t="s">
        <v>467</v>
      </c>
      <c r="F760" s="21">
        <f t="shared" si="54"/>
        <v>4244.9430000000002</v>
      </c>
      <c r="G760" s="21">
        <f t="shared" si="54"/>
        <v>4244.9430000000002</v>
      </c>
      <c r="H760" s="21">
        <f t="shared" si="54"/>
        <v>4244.9430000000002</v>
      </c>
    </row>
    <row r="761" spans="1:8" ht="24">
      <c r="A761" s="6" t="s">
        <v>768</v>
      </c>
      <c r="B761" s="6" t="s">
        <v>810</v>
      </c>
      <c r="C761" s="34" t="s">
        <v>466</v>
      </c>
      <c r="D761" s="23" t="s">
        <v>447</v>
      </c>
      <c r="E761" s="24" t="s">
        <v>809</v>
      </c>
      <c r="F761" s="21">
        <v>4244.9430000000002</v>
      </c>
      <c r="G761" s="21">
        <v>4244.9430000000002</v>
      </c>
      <c r="H761" s="21">
        <v>4244.9430000000002</v>
      </c>
    </row>
    <row r="762" spans="1:8" ht="60">
      <c r="A762" s="104" t="s">
        <v>768</v>
      </c>
      <c r="B762" s="104" t="s">
        <v>810</v>
      </c>
      <c r="C762" s="197" t="s">
        <v>288</v>
      </c>
      <c r="D762" s="104"/>
      <c r="E762" s="154" t="s">
        <v>289</v>
      </c>
      <c r="F762" s="198">
        <f>F763</f>
        <v>9243.41</v>
      </c>
      <c r="G762" s="198">
        <f>G763</f>
        <v>0</v>
      </c>
      <c r="H762" s="198">
        <f>H763</f>
        <v>0</v>
      </c>
    </row>
    <row r="763" spans="1:8" ht="24">
      <c r="A763" s="104" t="s">
        <v>768</v>
      </c>
      <c r="B763" s="104" t="s">
        <v>810</v>
      </c>
      <c r="C763" s="197" t="s">
        <v>288</v>
      </c>
      <c r="D763" s="199" t="s">
        <v>447</v>
      </c>
      <c r="E763" s="200" t="s">
        <v>809</v>
      </c>
      <c r="F763" s="198">
        <v>9243.41</v>
      </c>
      <c r="G763" s="198">
        <v>0</v>
      </c>
      <c r="H763" s="198">
        <v>0</v>
      </c>
    </row>
    <row r="764" spans="1:8" ht="24">
      <c r="A764" s="27">
        <v>10</v>
      </c>
      <c r="B764" s="14" t="s">
        <v>824</v>
      </c>
      <c r="C764" s="51"/>
      <c r="D764" s="27"/>
      <c r="E764" s="16" t="s">
        <v>468</v>
      </c>
      <c r="F764" s="17">
        <f>F765</f>
        <v>979.88</v>
      </c>
      <c r="G764" s="17">
        <f>G765</f>
        <v>979.88</v>
      </c>
      <c r="H764" s="17">
        <f>H765</f>
        <v>979.88</v>
      </c>
    </row>
    <row r="765" spans="1:8" ht="60">
      <c r="A765" s="18">
        <v>10</v>
      </c>
      <c r="B765" s="15" t="s">
        <v>824</v>
      </c>
      <c r="C765" s="15" t="s">
        <v>434</v>
      </c>
      <c r="D765" s="18"/>
      <c r="E765" s="19" t="s">
        <v>435</v>
      </c>
      <c r="F765" s="20">
        <f t="shared" ref="F765:H766" si="55">F766</f>
        <v>979.88</v>
      </c>
      <c r="G765" s="20">
        <f t="shared" si="55"/>
        <v>979.88</v>
      </c>
      <c r="H765" s="20">
        <f t="shared" si="55"/>
        <v>979.88</v>
      </c>
    </row>
    <row r="766" spans="1:8" ht="72">
      <c r="A766" s="6">
        <v>10</v>
      </c>
      <c r="B766" s="7" t="s">
        <v>824</v>
      </c>
      <c r="C766" s="7" t="s">
        <v>436</v>
      </c>
      <c r="D766" s="6"/>
      <c r="E766" s="5" t="s">
        <v>437</v>
      </c>
      <c r="F766" s="21">
        <f t="shared" si="55"/>
        <v>979.88</v>
      </c>
      <c r="G766" s="21">
        <f t="shared" si="55"/>
        <v>979.88</v>
      </c>
      <c r="H766" s="21">
        <f t="shared" si="55"/>
        <v>979.88</v>
      </c>
    </row>
    <row r="767" spans="1:8" ht="37.15" customHeight="1">
      <c r="A767" s="6">
        <v>10</v>
      </c>
      <c r="B767" s="7" t="s">
        <v>824</v>
      </c>
      <c r="C767" s="7" t="s">
        <v>469</v>
      </c>
      <c r="D767" s="6"/>
      <c r="E767" s="5" t="s">
        <v>470</v>
      </c>
      <c r="F767" s="21">
        <f>F768+F770+F772</f>
        <v>979.88</v>
      </c>
      <c r="G767" s="21">
        <f>G768+G770+G772</f>
        <v>979.88</v>
      </c>
      <c r="H767" s="21">
        <f>H768+H770+H772</f>
        <v>979.88</v>
      </c>
    </row>
    <row r="768" spans="1:8" ht="48">
      <c r="A768" s="6">
        <v>10</v>
      </c>
      <c r="B768" s="7" t="s">
        <v>824</v>
      </c>
      <c r="C768" s="7" t="s">
        <v>471</v>
      </c>
      <c r="D768" s="6"/>
      <c r="E768" s="5" t="s">
        <v>472</v>
      </c>
      <c r="F768" s="21">
        <f>F769</f>
        <v>229.88</v>
      </c>
      <c r="G768" s="21">
        <f>G769</f>
        <v>229.88</v>
      </c>
      <c r="H768" s="21">
        <f>H769</f>
        <v>229.88</v>
      </c>
    </row>
    <row r="769" spans="1:8" ht="24">
      <c r="A769" s="6">
        <v>10</v>
      </c>
      <c r="B769" s="7" t="s">
        <v>824</v>
      </c>
      <c r="C769" s="7" t="s">
        <v>471</v>
      </c>
      <c r="D769" s="23" t="s">
        <v>447</v>
      </c>
      <c r="E769" s="24" t="s">
        <v>809</v>
      </c>
      <c r="F769" s="21">
        <v>229.88</v>
      </c>
      <c r="G769" s="21">
        <v>229.88</v>
      </c>
      <c r="H769" s="21">
        <v>229.88</v>
      </c>
    </row>
    <row r="770" spans="1:8" ht="60">
      <c r="A770" s="6">
        <v>10</v>
      </c>
      <c r="B770" s="7" t="s">
        <v>824</v>
      </c>
      <c r="C770" s="7" t="s">
        <v>473</v>
      </c>
      <c r="D770" s="6"/>
      <c r="E770" s="5" t="s">
        <v>474</v>
      </c>
      <c r="F770" s="21">
        <f>F771</f>
        <v>500</v>
      </c>
      <c r="G770" s="21">
        <f>G771</f>
        <v>500</v>
      </c>
      <c r="H770" s="21">
        <f>H771</f>
        <v>500</v>
      </c>
    </row>
    <row r="771" spans="1:8" ht="48">
      <c r="A771" s="6">
        <v>10</v>
      </c>
      <c r="B771" s="7" t="s">
        <v>824</v>
      </c>
      <c r="C771" s="7" t="s">
        <v>473</v>
      </c>
      <c r="D771" s="37" t="s">
        <v>846</v>
      </c>
      <c r="E771" s="24" t="s">
        <v>847</v>
      </c>
      <c r="F771" s="21">
        <v>500</v>
      </c>
      <c r="G771" s="21">
        <v>500</v>
      </c>
      <c r="H771" s="21">
        <v>500</v>
      </c>
    </row>
    <row r="772" spans="1:8" ht="72">
      <c r="A772" s="6">
        <v>10</v>
      </c>
      <c r="B772" s="7" t="s">
        <v>824</v>
      </c>
      <c r="C772" s="7" t="s">
        <v>475</v>
      </c>
      <c r="D772" s="6"/>
      <c r="E772" s="5" t="s">
        <v>476</v>
      </c>
      <c r="F772" s="21">
        <f>F773</f>
        <v>250</v>
      </c>
      <c r="G772" s="21">
        <f>G773</f>
        <v>250</v>
      </c>
      <c r="H772" s="21">
        <f>H773</f>
        <v>250</v>
      </c>
    </row>
    <row r="773" spans="1:8" ht="48">
      <c r="A773" s="6">
        <v>10</v>
      </c>
      <c r="B773" s="7" t="s">
        <v>824</v>
      </c>
      <c r="C773" s="7" t="s">
        <v>475</v>
      </c>
      <c r="D773" s="37" t="s">
        <v>846</v>
      </c>
      <c r="E773" s="24" t="s">
        <v>847</v>
      </c>
      <c r="F773" s="21">
        <v>250</v>
      </c>
      <c r="G773" s="21">
        <v>250</v>
      </c>
      <c r="H773" s="21">
        <v>250</v>
      </c>
    </row>
    <row r="774" spans="1:8">
      <c r="A774" s="10" t="s">
        <v>769</v>
      </c>
      <c r="B774" s="10" t="s">
        <v>787</v>
      </c>
      <c r="C774" s="44"/>
      <c r="D774" s="10"/>
      <c r="E774" s="11" t="s">
        <v>477</v>
      </c>
      <c r="F774" s="12">
        <f>F775+F781+F813</f>
        <v>57087.270999999993</v>
      </c>
      <c r="G774" s="12">
        <f>G775+G781+G813</f>
        <v>51700.515999999996</v>
      </c>
      <c r="H774" s="12">
        <f>H775+H781+H813</f>
        <v>52200.515999999996</v>
      </c>
    </row>
    <row r="775" spans="1:8">
      <c r="A775" s="27">
        <v>11</v>
      </c>
      <c r="B775" s="14" t="s">
        <v>786</v>
      </c>
      <c r="C775" s="14"/>
      <c r="D775" s="27"/>
      <c r="E775" s="16" t="s">
        <v>478</v>
      </c>
      <c r="F775" s="17">
        <f t="shared" ref="F775:H779" si="56">F776</f>
        <v>1557.45</v>
      </c>
      <c r="G775" s="17">
        <f t="shared" si="56"/>
        <v>1557.45</v>
      </c>
      <c r="H775" s="17">
        <f t="shared" si="56"/>
        <v>1557.45</v>
      </c>
    </row>
    <row r="776" spans="1:8" ht="48">
      <c r="A776" s="7">
        <v>11</v>
      </c>
      <c r="B776" s="7" t="s">
        <v>786</v>
      </c>
      <c r="C776" s="15" t="s">
        <v>479</v>
      </c>
      <c r="D776" s="18"/>
      <c r="E776" s="19" t="s">
        <v>480</v>
      </c>
      <c r="F776" s="20">
        <f t="shared" si="56"/>
        <v>1557.45</v>
      </c>
      <c r="G776" s="20">
        <f t="shared" si="56"/>
        <v>1557.45</v>
      </c>
      <c r="H776" s="20">
        <f t="shared" si="56"/>
        <v>1557.45</v>
      </c>
    </row>
    <row r="777" spans="1:8" ht="48">
      <c r="A777" s="7">
        <v>11</v>
      </c>
      <c r="B777" s="7" t="s">
        <v>786</v>
      </c>
      <c r="C777" s="7" t="s">
        <v>481</v>
      </c>
      <c r="D777" s="6"/>
      <c r="E777" s="5" t="s">
        <v>482</v>
      </c>
      <c r="F777" s="21">
        <f t="shared" si="56"/>
        <v>1557.45</v>
      </c>
      <c r="G777" s="21">
        <f t="shared" si="56"/>
        <v>1557.45</v>
      </c>
      <c r="H777" s="21">
        <f t="shared" si="56"/>
        <v>1557.45</v>
      </c>
    </row>
    <row r="778" spans="1:8" ht="60">
      <c r="A778" s="7">
        <v>11</v>
      </c>
      <c r="B778" s="7" t="s">
        <v>786</v>
      </c>
      <c r="C778" s="7" t="s">
        <v>483</v>
      </c>
      <c r="D778" s="6"/>
      <c r="E778" s="5" t="s">
        <v>484</v>
      </c>
      <c r="F778" s="21">
        <f t="shared" si="56"/>
        <v>1557.45</v>
      </c>
      <c r="G778" s="21">
        <f t="shared" si="56"/>
        <v>1557.45</v>
      </c>
      <c r="H778" s="21">
        <f t="shared" si="56"/>
        <v>1557.45</v>
      </c>
    </row>
    <row r="779" spans="1:8" ht="72">
      <c r="A779" s="7">
        <v>11</v>
      </c>
      <c r="B779" s="7" t="s">
        <v>786</v>
      </c>
      <c r="C779" s="7" t="s">
        <v>485</v>
      </c>
      <c r="D779" s="6"/>
      <c r="E779" s="5" t="s">
        <v>486</v>
      </c>
      <c r="F779" s="21">
        <f t="shared" si="56"/>
        <v>1557.45</v>
      </c>
      <c r="G779" s="21">
        <f t="shared" si="56"/>
        <v>1557.45</v>
      </c>
      <c r="H779" s="21">
        <f t="shared" si="56"/>
        <v>1557.45</v>
      </c>
    </row>
    <row r="780" spans="1:8" ht="48">
      <c r="A780" s="7">
        <v>11</v>
      </c>
      <c r="B780" s="7" t="s">
        <v>786</v>
      </c>
      <c r="C780" s="7" t="s">
        <v>485</v>
      </c>
      <c r="D780" s="37" t="s">
        <v>846</v>
      </c>
      <c r="E780" s="24" t="s">
        <v>847</v>
      </c>
      <c r="F780" s="21">
        <v>1557.45</v>
      </c>
      <c r="G780" s="21">
        <v>1557.45</v>
      </c>
      <c r="H780" s="21">
        <v>1557.45</v>
      </c>
    </row>
    <row r="781" spans="1:8">
      <c r="A781" s="27" t="s">
        <v>769</v>
      </c>
      <c r="B781" s="27" t="s">
        <v>789</v>
      </c>
      <c r="C781" s="14"/>
      <c r="D781" s="27"/>
      <c r="E781" s="16" t="s">
        <v>487</v>
      </c>
      <c r="F781" s="17">
        <f>F789+F809+F782</f>
        <v>37991.682000000001</v>
      </c>
      <c r="G781" s="17">
        <f>G789+G809+G782</f>
        <v>33036.415000000001</v>
      </c>
      <c r="H781" s="17">
        <f>H789+H809+H782</f>
        <v>33536.415000000001</v>
      </c>
    </row>
    <row r="782" spans="1:8" ht="48">
      <c r="A782" s="7" t="s">
        <v>769</v>
      </c>
      <c r="B782" s="7" t="s">
        <v>789</v>
      </c>
      <c r="C782" s="15" t="s">
        <v>128</v>
      </c>
      <c r="D782" s="18"/>
      <c r="E782" s="19" t="s">
        <v>129</v>
      </c>
      <c r="F782" s="20">
        <f t="shared" ref="F782:H783" si="57">F783</f>
        <v>580.9</v>
      </c>
      <c r="G782" s="20">
        <f t="shared" si="57"/>
        <v>0</v>
      </c>
      <c r="H782" s="20">
        <f t="shared" si="57"/>
        <v>0</v>
      </c>
    </row>
    <row r="783" spans="1:8" ht="24">
      <c r="A783" s="7" t="s">
        <v>769</v>
      </c>
      <c r="B783" s="7" t="s">
        <v>789</v>
      </c>
      <c r="C783" s="7" t="s">
        <v>371</v>
      </c>
      <c r="D783" s="6"/>
      <c r="E783" s="5" t="s">
        <v>372</v>
      </c>
      <c r="F783" s="20">
        <f t="shared" si="57"/>
        <v>580.9</v>
      </c>
      <c r="G783" s="20">
        <f t="shared" si="57"/>
        <v>0</v>
      </c>
      <c r="H783" s="20">
        <f t="shared" si="57"/>
        <v>0</v>
      </c>
    </row>
    <row r="784" spans="1:8" ht="84">
      <c r="A784" s="7" t="s">
        <v>769</v>
      </c>
      <c r="B784" s="7" t="s">
        <v>789</v>
      </c>
      <c r="C784" s="213" t="s">
        <v>725</v>
      </c>
      <c r="D784" s="6"/>
      <c r="E784" s="154" t="s">
        <v>295</v>
      </c>
      <c r="F784" s="20">
        <f>F785+F787</f>
        <v>580.9</v>
      </c>
      <c r="G784" s="20">
        <f>G785+G787</f>
        <v>0</v>
      </c>
      <c r="H784" s="20">
        <f>H785+H787</f>
        <v>0</v>
      </c>
    </row>
    <row r="785" spans="1:8" ht="59.45" customHeight="1">
      <c r="A785" s="7" t="s">
        <v>769</v>
      </c>
      <c r="B785" s="7" t="s">
        <v>789</v>
      </c>
      <c r="C785" s="213" t="s">
        <v>299</v>
      </c>
      <c r="D785" s="27"/>
      <c r="E785" s="5" t="s">
        <v>296</v>
      </c>
      <c r="F785" s="21">
        <f>F786</f>
        <v>464.7</v>
      </c>
      <c r="G785" s="21">
        <f>G786</f>
        <v>0</v>
      </c>
      <c r="H785" s="21">
        <f>H786</f>
        <v>0</v>
      </c>
    </row>
    <row r="786" spans="1:8" ht="48">
      <c r="A786" s="7" t="s">
        <v>769</v>
      </c>
      <c r="B786" s="7" t="s">
        <v>789</v>
      </c>
      <c r="C786" s="213" t="s">
        <v>299</v>
      </c>
      <c r="D786" s="37" t="s">
        <v>846</v>
      </c>
      <c r="E786" s="24" t="s">
        <v>847</v>
      </c>
      <c r="F786" s="21">
        <v>464.7</v>
      </c>
      <c r="G786" s="21">
        <v>0</v>
      </c>
      <c r="H786" s="21">
        <v>0</v>
      </c>
    </row>
    <row r="787" spans="1:8" ht="84">
      <c r="A787" s="7" t="s">
        <v>769</v>
      </c>
      <c r="B787" s="7" t="s">
        <v>789</v>
      </c>
      <c r="C787" s="214" t="s">
        <v>298</v>
      </c>
      <c r="D787" s="27"/>
      <c r="E787" s="5" t="s">
        <v>297</v>
      </c>
      <c r="F787" s="21">
        <f>F788</f>
        <v>116.2</v>
      </c>
      <c r="G787" s="21">
        <f>G788</f>
        <v>0</v>
      </c>
      <c r="H787" s="21">
        <f>H788</f>
        <v>0</v>
      </c>
    </row>
    <row r="788" spans="1:8" ht="48">
      <c r="A788" s="7" t="s">
        <v>769</v>
      </c>
      <c r="B788" s="7" t="s">
        <v>789</v>
      </c>
      <c r="C788" s="214" t="s">
        <v>298</v>
      </c>
      <c r="D788" s="37" t="s">
        <v>846</v>
      </c>
      <c r="E788" s="24" t="s">
        <v>847</v>
      </c>
      <c r="F788" s="21">
        <v>116.2</v>
      </c>
      <c r="G788" s="21">
        <v>0</v>
      </c>
      <c r="H788" s="21">
        <v>0</v>
      </c>
    </row>
    <row r="789" spans="1:8" ht="48">
      <c r="A789" s="18" t="s">
        <v>769</v>
      </c>
      <c r="B789" s="18" t="s">
        <v>789</v>
      </c>
      <c r="C789" s="15" t="s">
        <v>479</v>
      </c>
      <c r="D789" s="18"/>
      <c r="E789" s="19" t="s">
        <v>480</v>
      </c>
      <c r="F789" s="20">
        <f>F790</f>
        <v>37260.781999999999</v>
      </c>
      <c r="G789" s="20">
        <f>G790</f>
        <v>33036.415000000001</v>
      </c>
      <c r="H789" s="20">
        <f>H790</f>
        <v>33536.415000000001</v>
      </c>
    </row>
    <row r="790" spans="1:8" ht="36">
      <c r="A790" s="6" t="s">
        <v>769</v>
      </c>
      <c r="B790" s="6" t="s">
        <v>789</v>
      </c>
      <c r="C790" s="7" t="s">
        <v>488</v>
      </c>
      <c r="D790" s="6"/>
      <c r="E790" s="5" t="s">
        <v>489</v>
      </c>
      <c r="F790" s="21">
        <f>F791+F803</f>
        <v>37260.781999999999</v>
      </c>
      <c r="G790" s="21">
        <f>G791+G803</f>
        <v>33036.415000000001</v>
      </c>
      <c r="H790" s="21">
        <f>H791+H803</f>
        <v>33536.415000000001</v>
      </c>
    </row>
    <row r="791" spans="1:8" ht="108">
      <c r="A791" s="6" t="s">
        <v>769</v>
      </c>
      <c r="B791" s="6" t="s">
        <v>789</v>
      </c>
      <c r="C791" s="7" t="s">
        <v>490</v>
      </c>
      <c r="D791" s="6"/>
      <c r="E791" s="5" t="s">
        <v>491</v>
      </c>
      <c r="F791" s="21">
        <f>F792+F794+F796+F798+F801</f>
        <v>34520.781999999999</v>
      </c>
      <c r="G791" s="21">
        <f>G792+G794+G796+G798+G801</f>
        <v>29296.415000000001</v>
      </c>
      <c r="H791" s="21">
        <f>H792+H794+H796+H798+H801</f>
        <v>29296.415000000001</v>
      </c>
    </row>
    <row r="792" spans="1:8" ht="156">
      <c r="A792" s="6" t="s">
        <v>769</v>
      </c>
      <c r="B792" s="6" t="s">
        <v>789</v>
      </c>
      <c r="C792" s="7" t="s">
        <v>492</v>
      </c>
      <c r="D792" s="6"/>
      <c r="E792" s="5" t="s">
        <v>493</v>
      </c>
      <c r="F792" s="21">
        <f>F793</f>
        <v>3061.76</v>
      </c>
      <c r="G792" s="21">
        <f>G793</f>
        <v>3500</v>
      </c>
      <c r="H792" s="21">
        <f>H793</f>
        <v>3500</v>
      </c>
    </row>
    <row r="793" spans="1:8" ht="36">
      <c r="A793" s="6" t="s">
        <v>769</v>
      </c>
      <c r="B793" s="6" t="s">
        <v>789</v>
      </c>
      <c r="C793" s="7" t="s">
        <v>492</v>
      </c>
      <c r="D793" s="23" t="s">
        <v>807</v>
      </c>
      <c r="E793" s="24" t="s">
        <v>808</v>
      </c>
      <c r="F793" s="21">
        <v>3061.76</v>
      </c>
      <c r="G793" s="21">
        <v>3500</v>
      </c>
      <c r="H793" s="21">
        <v>3500</v>
      </c>
    </row>
    <row r="794" spans="1:8" ht="48">
      <c r="A794" s="6" t="s">
        <v>769</v>
      </c>
      <c r="B794" s="6" t="s">
        <v>789</v>
      </c>
      <c r="C794" s="7" t="s">
        <v>494</v>
      </c>
      <c r="D794" s="6"/>
      <c r="E794" s="5" t="s">
        <v>495</v>
      </c>
      <c r="F794" s="21">
        <f>F795</f>
        <v>2200</v>
      </c>
      <c r="G794" s="21">
        <f>G795</f>
        <v>2700</v>
      </c>
      <c r="H794" s="21">
        <f>H795</f>
        <v>2700</v>
      </c>
    </row>
    <row r="795" spans="1:8" ht="96">
      <c r="A795" s="6" t="s">
        <v>769</v>
      </c>
      <c r="B795" s="6" t="s">
        <v>789</v>
      </c>
      <c r="C795" s="7" t="s">
        <v>494</v>
      </c>
      <c r="D795" s="23" t="s">
        <v>799</v>
      </c>
      <c r="E795" s="24" t="s">
        <v>800</v>
      </c>
      <c r="F795" s="21">
        <v>2200</v>
      </c>
      <c r="G795" s="21">
        <v>2700</v>
      </c>
      <c r="H795" s="21">
        <v>2700</v>
      </c>
    </row>
    <row r="796" spans="1:8" ht="48">
      <c r="A796" s="6" t="s">
        <v>769</v>
      </c>
      <c r="B796" s="6" t="s">
        <v>789</v>
      </c>
      <c r="C796" s="7" t="s">
        <v>496</v>
      </c>
      <c r="D796" s="6"/>
      <c r="E796" s="5" t="s">
        <v>497</v>
      </c>
      <c r="F796" s="21">
        <f>F797</f>
        <v>3210.6</v>
      </c>
      <c r="G796" s="21">
        <f>G797</f>
        <v>3210.6</v>
      </c>
      <c r="H796" s="21">
        <f>H797</f>
        <v>3210.6</v>
      </c>
    </row>
    <row r="797" spans="1:8" ht="36">
      <c r="A797" s="6" t="s">
        <v>769</v>
      </c>
      <c r="B797" s="6" t="s">
        <v>789</v>
      </c>
      <c r="C797" s="7" t="s">
        <v>496</v>
      </c>
      <c r="D797" s="23" t="s">
        <v>807</v>
      </c>
      <c r="E797" s="24" t="s">
        <v>808</v>
      </c>
      <c r="F797" s="21">
        <v>3210.6</v>
      </c>
      <c r="G797" s="21">
        <v>3210.6</v>
      </c>
      <c r="H797" s="21">
        <v>3210.6</v>
      </c>
    </row>
    <row r="798" spans="1:8" ht="24">
      <c r="A798" s="6" t="s">
        <v>769</v>
      </c>
      <c r="B798" s="6" t="s">
        <v>789</v>
      </c>
      <c r="C798" s="7" t="s">
        <v>692</v>
      </c>
      <c r="D798" s="6"/>
      <c r="E798" s="5" t="s">
        <v>693</v>
      </c>
      <c r="F798" s="21">
        <f>F799+F800</f>
        <v>21046.809000000001</v>
      </c>
      <c r="G798" s="21">
        <f>G799+G800</f>
        <v>19885.815000000002</v>
      </c>
      <c r="H798" s="21">
        <f>H799+H800</f>
        <v>19885.815000000002</v>
      </c>
    </row>
    <row r="799" spans="1:8" ht="96">
      <c r="A799" s="6" t="s">
        <v>769</v>
      </c>
      <c r="B799" s="6" t="s">
        <v>789</v>
      </c>
      <c r="C799" s="7" t="s">
        <v>692</v>
      </c>
      <c r="D799" s="23" t="s">
        <v>799</v>
      </c>
      <c r="E799" s="24" t="s">
        <v>800</v>
      </c>
      <c r="F799" s="21">
        <v>15026.225</v>
      </c>
      <c r="G799" s="21">
        <v>15026.225</v>
      </c>
      <c r="H799" s="21">
        <v>15026.225</v>
      </c>
    </row>
    <row r="800" spans="1:8" ht="36">
      <c r="A800" s="6" t="s">
        <v>769</v>
      </c>
      <c r="B800" s="6" t="s">
        <v>789</v>
      </c>
      <c r="C800" s="7" t="s">
        <v>692</v>
      </c>
      <c r="D800" s="23" t="s">
        <v>807</v>
      </c>
      <c r="E800" s="24" t="s">
        <v>808</v>
      </c>
      <c r="F800" s="21">
        <v>6020.5839999999998</v>
      </c>
      <c r="G800" s="21">
        <v>4859.59</v>
      </c>
      <c r="H800" s="21">
        <v>4859.59</v>
      </c>
    </row>
    <row r="801" spans="1:8" ht="60">
      <c r="A801" s="6" t="s">
        <v>769</v>
      </c>
      <c r="B801" s="6" t="s">
        <v>789</v>
      </c>
      <c r="C801" s="7" t="s">
        <v>302</v>
      </c>
      <c r="D801" s="23"/>
      <c r="E801" s="24" t="s">
        <v>301</v>
      </c>
      <c r="F801" s="21">
        <f>F802</f>
        <v>5001.6130000000003</v>
      </c>
      <c r="G801" s="21">
        <f>G802</f>
        <v>0</v>
      </c>
      <c r="H801" s="21">
        <f>H802</f>
        <v>0</v>
      </c>
    </row>
    <row r="802" spans="1:8" ht="36">
      <c r="A802" s="6" t="s">
        <v>769</v>
      </c>
      <c r="B802" s="6" t="s">
        <v>789</v>
      </c>
      <c r="C802" s="7" t="s">
        <v>302</v>
      </c>
      <c r="D802" s="23" t="s">
        <v>807</v>
      </c>
      <c r="E802" s="24" t="s">
        <v>808</v>
      </c>
      <c r="F802" s="21">
        <v>5001.6130000000003</v>
      </c>
      <c r="G802" s="21">
        <v>0</v>
      </c>
      <c r="H802" s="21">
        <v>0</v>
      </c>
    </row>
    <row r="803" spans="1:8" ht="48">
      <c r="A803" s="6" t="s">
        <v>769</v>
      </c>
      <c r="B803" s="6" t="s">
        <v>789</v>
      </c>
      <c r="C803" s="7" t="s">
        <v>481</v>
      </c>
      <c r="D803" s="6"/>
      <c r="E803" s="5" t="s">
        <v>482</v>
      </c>
      <c r="F803" s="21">
        <f t="shared" ref="F803:H805" si="58">F804</f>
        <v>2740</v>
      </c>
      <c r="G803" s="21">
        <f t="shared" si="58"/>
        <v>3740</v>
      </c>
      <c r="H803" s="21">
        <f t="shared" si="58"/>
        <v>4240</v>
      </c>
    </row>
    <row r="804" spans="1:8" ht="60">
      <c r="A804" s="6" t="s">
        <v>769</v>
      </c>
      <c r="B804" s="6" t="s">
        <v>789</v>
      </c>
      <c r="C804" s="7" t="s">
        <v>483</v>
      </c>
      <c r="D804" s="6"/>
      <c r="E804" s="5" t="s">
        <v>484</v>
      </c>
      <c r="F804" s="21">
        <f>F805+F807</f>
        <v>2740</v>
      </c>
      <c r="G804" s="21">
        <f>G805+G807</f>
        <v>3740</v>
      </c>
      <c r="H804" s="21">
        <f>H805+H807</f>
        <v>4240</v>
      </c>
    </row>
    <row r="805" spans="1:8" ht="60">
      <c r="A805" s="6" t="s">
        <v>769</v>
      </c>
      <c r="B805" s="6" t="s">
        <v>789</v>
      </c>
      <c r="C805" s="7" t="s">
        <v>656</v>
      </c>
      <c r="D805" s="6"/>
      <c r="E805" s="5" t="s">
        <v>657</v>
      </c>
      <c r="F805" s="21">
        <f t="shared" si="58"/>
        <v>2500</v>
      </c>
      <c r="G805" s="21">
        <f t="shared" si="58"/>
        <v>3500</v>
      </c>
      <c r="H805" s="21">
        <f t="shared" si="58"/>
        <v>4000</v>
      </c>
    </row>
    <row r="806" spans="1:8" ht="48">
      <c r="A806" s="6" t="s">
        <v>769</v>
      </c>
      <c r="B806" s="6" t="s">
        <v>789</v>
      </c>
      <c r="C806" s="7" t="s">
        <v>656</v>
      </c>
      <c r="D806" s="37" t="s">
        <v>846</v>
      </c>
      <c r="E806" s="24" t="s">
        <v>847</v>
      </c>
      <c r="F806" s="21">
        <v>2500</v>
      </c>
      <c r="G806" s="21">
        <v>3500</v>
      </c>
      <c r="H806" s="21">
        <v>4000</v>
      </c>
    </row>
    <row r="807" spans="1:8" ht="48">
      <c r="A807" s="6" t="s">
        <v>769</v>
      </c>
      <c r="B807" s="6" t="s">
        <v>789</v>
      </c>
      <c r="C807" s="7" t="s">
        <v>498</v>
      </c>
      <c r="D807" s="6"/>
      <c r="E807" s="5" t="s">
        <v>499</v>
      </c>
      <c r="F807" s="21">
        <f>F808</f>
        <v>240</v>
      </c>
      <c r="G807" s="21">
        <f>G808</f>
        <v>240</v>
      </c>
      <c r="H807" s="21">
        <f>H808</f>
        <v>240</v>
      </c>
    </row>
    <row r="808" spans="1:8" ht="36">
      <c r="A808" s="6" t="s">
        <v>769</v>
      </c>
      <c r="B808" s="6" t="s">
        <v>789</v>
      </c>
      <c r="C808" s="7" t="s">
        <v>498</v>
      </c>
      <c r="D808" s="23" t="s">
        <v>807</v>
      </c>
      <c r="E808" s="24" t="s">
        <v>808</v>
      </c>
      <c r="F808" s="21">
        <v>240</v>
      </c>
      <c r="G808" s="21">
        <v>240</v>
      </c>
      <c r="H808" s="21">
        <v>240</v>
      </c>
    </row>
    <row r="809" spans="1:8" ht="24">
      <c r="A809" s="6" t="s">
        <v>769</v>
      </c>
      <c r="B809" s="6" t="s">
        <v>789</v>
      </c>
      <c r="C809" s="7" t="s">
        <v>801</v>
      </c>
      <c r="D809" s="6"/>
      <c r="E809" s="5" t="s">
        <v>802</v>
      </c>
      <c r="F809" s="21">
        <f>F810</f>
        <v>150</v>
      </c>
      <c r="G809" s="21">
        <f t="shared" ref="G809:H811" si="59">G810</f>
        <v>0</v>
      </c>
      <c r="H809" s="21">
        <f t="shared" si="59"/>
        <v>0</v>
      </c>
    </row>
    <row r="810" spans="1:8" ht="72">
      <c r="A810" s="6" t="s">
        <v>769</v>
      </c>
      <c r="B810" s="6" t="s">
        <v>789</v>
      </c>
      <c r="C810" s="7" t="s">
        <v>695</v>
      </c>
      <c r="D810" s="25"/>
      <c r="E810" s="26" t="s">
        <v>697</v>
      </c>
      <c r="F810" s="21">
        <f>F811</f>
        <v>150</v>
      </c>
      <c r="G810" s="21">
        <f t="shared" si="59"/>
        <v>0</v>
      </c>
      <c r="H810" s="21">
        <f t="shared" si="59"/>
        <v>0</v>
      </c>
    </row>
    <row r="811" spans="1:8" ht="48">
      <c r="A811" s="6" t="s">
        <v>769</v>
      </c>
      <c r="B811" s="6" t="s">
        <v>789</v>
      </c>
      <c r="C811" s="7" t="s">
        <v>696</v>
      </c>
      <c r="D811" s="25"/>
      <c r="E811" s="26" t="s">
        <v>694</v>
      </c>
      <c r="F811" s="21">
        <f>F812</f>
        <v>150</v>
      </c>
      <c r="G811" s="21">
        <f t="shared" si="59"/>
        <v>0</v>
      </c>
      <c r="H811" s="21">
        <f t="shared" si="59"/>
        <v>0</v>
      </c>
    </row>
    <row r="812" spans="1:8" ht="36">
      <c r="A812" s="6" t="s">
        <v>769</v>
      </c>
      <c r="B812" s="6" t="s">
        <v>789</v>
      </c>
      <c r="C812" s="7" t="s">
        <v>696</v>
      </c>
      <c r="D812" s="23" t="s">
        <v>807</v>
      </c>
      <c r="E812" s="24" t="s">
        <v>808</v>
      </c>
      <c r="F812" s="21">
        <v>150</v>
      </c>
      <c r="G812" s="21">
        <v>0</v>
      </c>
      <c r="H812" s="21">
        <v>0</v>
      </c>
    </row>
    <row r="813" spans="1:8">
      <c r="A813" s="14">
        <v>11</v>
      </c>
      <c r="B813" s="14" t="s">
        <v>805</v>
      </c>
      <c r="C813" s="14"/>
      <c r="D813" s="27"/>
      <c r="E813" s="16" t="s">
        <v>500</v>
      </c>
      <c r="F813" s="17">
        <f>F814+F823</f>
        <v>17538.138999999999</v>
      </c>
      <c r="G813" s="17">
        <f>G814+G823</f>
        <v>17106.650999999998</v>
      </c>
      <c r="H813" s="17">
        <f>H814+H823</f>
        <v>17106.650999999998</v>
      </c>
    </row>
    <row r="814" spans="1:8" ht="48">
      <c r="A814" s="7" t="s">
        <v>769</v>
      </c>
      <c r="B814" s="7" t="s">
        <v>805</v>
      </c>
      <c r="C814" s="7" t="s">
        <v>128</v>
      </c>
      <c r="D814" s="6"/>
      <c r="E814" s="19" t="s">
        <v>129</v>
      </c>
      <c r="F814" s="20">
        <f t="shared" ref="F814:H817" si="60">F815</f>
        <v>11873.115</v>
      </c>
      <c r="G814" s="20">
        <f t="shared" si="60"/>
        <v>11747.308999999999</v>
      </c>
      <c r="H814" s="20">
        <f t="shared" si="60"/>
        <v>11747.308999999999</v>
      </c>
    </row>
    <row r="815" spans="1:8" ht="24">
      <c r="A815" s="7" t="s">
        <v>769</v>
      </c>
      <c r="B815" s="7" t="s">
        <v>805</v>
      </c>
      <c r="C815" s="7" t="s">
        <v>371</v>
      </c>
      <c r="D815" s="6"/>
      <c r="E815" s="5" t="s">
        <v>372</v>
      </c>
      <c r="F815" s="21">
        <f>F816</f>
        <v>11873.115</v>
      </c>
      <c r="G815" s="21">
        <f t="shared" si="60"/>
        <v>11747.308999999999</v>
      </c>
      <c r="H815" s="21">
        <f t="shared" si="60"/>
        <v>11747.308999999999</v>
      </c>
    </row>
    <row r="816" spans="1:8" ht="58.15" customHeight="1">
      <c r="A816" s="7" t="s">
        <v>769</v>
      </c>
      <c r="B816" s="7" t="s">
        <v>805</v>
      </c>
      <c r="C816" s="7" t="s">
        <v>373</v>
      </c>
      <c r="D816" s="6"/>
      <c r="E816" s="5" t="s">
        <v>374</v>
      </c>
      <c r="F816" s="21">
        <f>F817+F819+F821</f>
        <v>11873.115</v>
      </c>
      <c r="G816" s="21">
        <f>G817+G819+G821</f>
        <v>11747.308999999999</v>
      </c>
      <c r="H816" s="21">
        <f>H817+H819+H821</f>
        <v>11747.308999999999</v>
      </c>
    </row>
    <row r="817" spans="1:8" ht="60">
      <c r="A817" s="7">
        <v>11</v>
      </c>
      <c r="B817" s="7" t="s">
        <v>805</v>
      </c>
      <c r="C817" s="7" t="s">
        <v>658</v>
      </c>
      <c r="D817" s="6"/>
      <c r="E817" s="49" t="s">
        <v>659</v>
      </c>
      <c r="F817" s="21">
        <f t="shared" si="60"/>
        <v>9464.1509999999998</v>
      </c>
      <c r="G817" s="21">
        <f t="shared" si="60"/>
        <v>9338.3449999999993</v>
      </c>
      <c r="H817" s="21">
        <f t="shared" si="60"/>
        <v>9338.3449999999993</v>
      </c>
    </row>
    <row r="818" spans="1:8" ht="48">
      <c r="A818" s="7">
        <v>11</v>
      </c>
      <c r="B818" s="7" t="s">
        <v>805</v>
      </c>
      <c r="C818" s="7" t="s">
        <v>658</v>
      </c>
      <c r="D818" s="37" t="s">
        <v>846</v>
      </c>
      <c r="E818" s="24" t="s">
        <v>847</v>
      </c>
      <c r="F818" s="21">
        <v>9464.1509999999998</v>
      </c>
      <c r="G818" s="21">
        <v>9338.3449999999993</v>
      </c>
      <c r="H818" s="21">
        <v>9338.3449999999993</v>
      </c>
    </row>
    <row r="819" spans="1:8" ht="48">
      <c r="A819" s="7">
        <v>11</v>
      </c>
      <c r="B819" s="7" t="s">
        <v>805</v>
      </c>
      <c r="C819" s="7" t="s">
        <v>375</v>
      </c>
      <c r="D819" s="6"/>
      <c r="E819" s="5" t="s">
        <v>376</v>
      </c>
      <c r="F819" s="21">
        <f>F820</f>
        <v>2384.8739999999998</v>
      </c>
      <c r="G819" s="21">
        <f>G820</f>
        <v>2384.8739999999998</v>
      </c>
      <c r="H819" s="21">
        <f>H820</f>
        <v>2384.8739999999998</v>
      </c>
    </row>
    <row r="820" spans="1:8" ht="48">
      <c r="A820" s="7">
        <v>11</v>
      </c>
      <c r="B820" s="7" t="s">
        <v>805</v>
      </c>
      <c r="C820" s="7" t="s">
        <v>375</v>
      </c>
      <c r="D820" s="23" t="s">
        <v>846</v>
      </c>
      <c r="E820" s="24" t="s">
        <v>847</v>
      </c>
      <c r="F820" s="21">
        <v>2384.8739999999998</v>
      </c>
      <c r="G820" s="21">
        <v>2384.8739999999998</v>
      </c>
      <c r="H820" s="21">
        <v>2384.8739999999998</v>
      </c>
    </row>
    <row r="821" spans="1:8" ht="60">
      <c r="A821" s="7">
        <v>11</v>
      </c>
      <c r="B821" s="7" t="s">
        <v>805</v>
      </c>
      <c r="C821" s="7" t="s">
        <v>377</v>
      </c>
      <c r="D821" s="6"/>
      <c r="E821" s="5" t="s">
        <v>378</v>
      </c>
      <c r="F821" s="21">
        <f>F822</f>
        <v>24.09</v>
      </c>
      <c r="G821" s="21">
        <f>G822</f>
        <v>24.09</v>
      </c>
      <c r="H821" s="21">
        <f>H822</f>
        <v>24.09</v>
      </c>
    </row>
    <row r="822" spans="1:8" ht="48">
      <c r="A822" s="7">
        <v>11</v>
      </c>
      <c r="B822" s="7" t="s">
        <v>805</v>
      </c>
      <c r="C822" s="7" t="s">
        <v>377</v>
      </c>
      <c r="D822" s="23" t="s">
        <v>846</v>
      </c>
      <c r="E822" s="24" t="s">
        <v>847</v>
      </c>
      <c r="F822" s="21">
        <v>24.09</v>
      </c>
      <c r="G822" s="21">
        <v>24.09</v>
      </c>
      <c r="H822" s="21">
        <v>24.09</v>
      </c>
    </row>
    <row r="823" spans="1:8" ht="48">
      <c r="A823" s="7">
        <v>11</v>
      </c>
      <c r="B823" s="7" t="s">
        <v>805</v>
      </c>
      <c r="C823" s="15" t="s">
        <v>479</v>
      </c>
      <c r="D823" s="18"/>
      <c r="E823" s="19" t="s">
        <v>480</v>
      </c>
      <c r="F823" s="20">
        <f>F824</f>
        <v>5665.0239999999994</v>
      </c>
      <c r="G823" s="20">
        <f>G824</f>
        <v>5359.3419999999996</v>
      </c>
      <c r="H823" s="20">
        <f>H824</f>
        <v>5359.3419999999996</v>
      </c>
    </row>
    <row r="824" spans="1:8" ht="48">
      <c r="A824" s="7">
        <v>11</v>
      </c>
      <c r="B824" s="7" t="s">
        <v>805</v>
      </c>
      <c r="C824" s="7" t="s">
        <v>481</v>
      </c>
      <c r="D824" s="6"/>
      <c r="E824" s="5" t="s">
        <v>482</v>
      </c>
      <c r="F824" s="21">
        <f>F828+F825</f>
        <v>5665.0239999999994</v>
      </c>
      <c r="G824" s="21">
        <f>G828+G825</f>
        <v>5359.3419999999996</v>
      </c>
      <c r="H824" s="21">
        <f>H828+H825</f>
        <v>5359.3419999999996</v>
      </c>
    </row>
    <row r="825" spans="1:8" ht="60">
      <c r="A825" s="7">
        <v>11</v>
      </c>
      <c r="B825" s="7" t="s">
        <v>805</v>
      </c>
      <c r="C825" s="7" t="s">
        <v>483</v>
      </c>
      <c r="D825" s="6"/>
      <c r="E825" s="5" t="s">
        <v>484</v>
      </c>
      <c r="F825" s="21">
        <f t="shared" ref="F825:H826" si="61">F826</f>
        <v>5449.3419999999996</v>
      </c>
      <c r="G825" s="21">
        <f t="shared" si="61"/>
        <v>5359.3419999999996</v>
      </c>
      <c r="H825" s="21">
        <f t="shared" si="61"/>
        <v>5359.3419999999996</v>
      </c>
    </row>
    <row r="826" spans="1:8" ht="72">
      <c r="A826" s="7">
        <v>11</v>
      </c>
      <c r="B826" s="7" t="s">
        <v>805</v>
      </c>
      <c r="C826" s="7" t="s">
        <v>485</v>
      </c>
      <c r="D826" s="6"/>
      <c r="E826" s="5" t="s">
        <v>486</v>
      </c>
      <c r="F826" s="21">
        <f t="shared" si="61"/>
        <v>5449.3419999999996</v>
      </c>
      <c r="G826" s="21">
        <f t="shared" si="61"/>
        <v>5359.3419999999996</v>
      </c>
      <c r="H826" s="21">
        <f t="shared" si="61"/>
        <v>5359.3419999999996</v>
      </c>
    </row>
    <row r="827" spans="1:8" ht="48">
      <c r="A827" s="7">
        <v>11</v>
      </c>
      <c r="B827" s="7" t="s">
        <v>805</v>
      </c>
      <c r="C827" s="7" t="s">
        <v>485</v>
      </c>
      <c r="D827" s="37" t="s">
        <v>846</v>
      </c>
      <c r="E827" s="24" t="s">
        <v>847</v>
      </c>
      <c r="F827" s="21">
        <v>5449.3419999999996</v>
      </c>
      <c r="G827" s="21">
        <v>5359.3419999999996</v>
      </c>
      <c r="H827" s="21">
        <v>5359.3419999999996</v>
      </c>
    </row>
    <row r="828" spans="1:8" ht="36">
      <c r="A828" s="7">
        <v>11</v>
      </c>
      <c r="B828" s="7" t="s">
        <v>805</v>
      </c>
      <c r="C828" s="7" t="s">
        <v>501</v>
      </c>
      <c r="D828" s="6"/>
      <c r="E828" s="5" t="s">
        <v>660</v>
      </c>
      <c r="F828" s="21">
        <f t="shared" ref="F828:H829" si="62">F829</f>
        <v>215.68199999999999</v>
      </c>
      <c r="G828" s="21">
        <f t="shared" si="62"/>
        <v>0</v>
      </c>
      <c r="H828" s="21">
        <f t="shared" si="62"/>
        <v>0</v>
      </c>
    </row>
    <row r="829" spans="1:8" ht="91.15" customHeight="1">
      <c r="A829" s="7">
        <v>11</v>
      </c>
      <c r="B829" s="7" t="s">
        <v>805</v>
      </c>
      <c r="C829" s="7" t="s">
        <v>503</v>
      </c>
      <c r="D829" s="6"/>
      <c r="E829" s="49" t="s">
        <v>504</v>
      </c>
      <c r="F829" s="21">
        <f t="shared" si="62"/>
        <v>215.68199999999999</v>
      </c>
      <c r="G829" s="21">
        <f t="shared" si="62"/>
        <v>0</v>
      </c>
      <c r="H829" s="21">
        <f t="shared" si="62"/>
        <v>0</v>
      </c>
    </row>
    <row r="830" spans="1:8" ht="48">
      <c r="A830" s="7">
        <v>11</v>
      </c>
      <c r="B830" s="7" t="s">
        <v>805</v>
      </c>
      <c r="C830" s="7" t="s">
        <v>503</v>
      </c>
      <c r="D830" s="23" t="s">
        <v>846</v>
      </c>
      <c r="E830" s="24" t="s">
        <v>847</v>
      </c>
      <c r="F830" s="21">
        <v>215.68199999999999</v>
      </c>
      <c r="G830" s="21">
        <v>0</v>
      </c>
      <c r="H830" s="21">
        <v>0</v>
      </c>
    </row>
    <row r="831" spans="1:8">
      <c r="A831" s="10" t="s">
        <v>770</v>
      </c>
      <c r="B831" s="10" t="s">
        <v>787</v>
      </c>
      <c r="C831" s="44"/>
      <c r="D831" s="10"/>
      <c r="E831" s="10" t="s">
        <v>505</v>
      </c>
      <c r="F831" s="12">
        <f t="shared" ref="F831:H834" si="63">F832</f>
        <v>4917.2699999999995</v>
      </c>
      <c r="G831" s="12">
        <f t="shared" si="63"/>
        <v>3914.0699999999997</v>
      </c>
      <c r="H831" s="12">
        <f t="shared" si="63"/>
        <v>3914.0699999999997</v>
      </c>
    </row>
    <row r="832" spans="1:8" ht="24">
      <c r="A832" s="16" t="s">
        <v>770</v>
      </c>
      <c r="B832" s="16" t="s">
        <v>810</v>
      </c>
      <c r="C832" s="72"/>
      <c r="D832" s="16"/>
      <c r="E832" s="16" t="s">
        <v>506</v>
      </c>
      <c r="F832" s="73">
        <f t="shared" si="63"/>
        <v>4917.2699999999995</v>
      </c>
      <c r="G832" s="73">
        <f t="shared" si="63"/>
        <v>3914.0699999999997</v>
      </c>
      <c r="H832" s="73">
        <f t="shared" si="63"/>
        <v>3914.0699999999997</v>
      </c>
    </row>
    <row r="833" spans="1:8" ht="60">
      <c r="A833" s="18" t="s">
        <v>770</v>
      </c>
      <c r="B833" s="18" t="s">
        <v>810</v>
      </c>
      <c r="C833" s="15" t="s">
        <v>434</v>
      </c>
      <c r="D833" s="18"/>
      <c r="E833" s="19" t="s">
        <v>435</v>
      </c>
      <c r="F833" s="20">
        <f t="shared" si="63"/>
        <v>4917.2699999999995</v>
      </c>
      <c r="G833" s="20">
        <f t="shared" si="63"/>
        <v>3914.0699999999997</v>
      </c>
      <c r="H833" s="20">
        <f t="shared" si="63"/>
        <v>3914.0699999999997</v>
      </c>
    </row>
    <row r="834" spans="1:8" ht="72">
      <c r="A834" s="6" t="s">
        <v>770</v>
      </c>
      <c r="B834" s="6" t="s">
        <v>810</v>
      </c>
      <c r="C834" s="7" t="s">
        <v>436</v>
      </c>
      <c r="D834" s="6"/>
      <c r="E834" s="5" t="s">
        <v>437</v>
      </c>
      <c r="F834" s="21">
        <f t="shared" si="63"/>
        <v>4917.2699999999995</v>
      </c>
      <c r="G834" s="21">
        <f t="shared" si="63"/>
        <v>3914.0699999999997</v>
      </c>
      <c r="H834" s="21">
        <f t="shared" si="63"/>
        <v>3914.0699999999997</v>
      </c>
    </row>
    <row r="835" spans="1:8" ht="120">
      <c r="A835" s="6" t="s">
        <v>770</v>
      </c>
      <c r="B835" s="6" t="s">
        <v>810</v>
      </c>
      <c r="C835" s="7" t="s">
        <v>507</v>
      </c>
      <c r="D835" s="6"/>
      <c r="E835" s="5" t="s">
        <v>508</v>
      </c>
      <c r="F835" s="21">
        <f>F836+F838+F842+F840</f>
        <v>4917.2699999999995</v>
      </c>
      <c r="G835" s="21">
        <f>G836+G838+G842+G840</f>
        <v>3914.0699999999997</v>
      </c>
      <c r="H835" s="21">
        <f>H836+H838+H842+H840</f>
        <v>3914.0699999999997</v>
      </c>
    </row>
    <row r="836" spans="1:8" ht="37.15" customHeight="1">
      <c r="A836" s="6" t="s">
        <v>770</v>
      </c>
      <c r="B836" s="6" t="s">
        <v>810</v>
      </c>
      <c r="C836" s="7" t="s">
        <v>509</v>
      </c>
      <c r="D836" s="6"/>
      <c r="E836" s="74" t="s">
        <v>510</v>
      </c>
      <c r="F836" s="21">
        <f>F837</f>
        <v>2600.1799999999998</v>
      </c>
      <c r="G836" s="21">
        <f>G837</f>
        <v>2600.1799999999998</v>
      </c>
      <c r="H836" s="21">
        <f>H837</f>
        <v>2600.1799999999998</v>
      </c>
    </row>
    <row r="837" spans="1:8" ht="48">
      <c r="A837" s="6" t="s">
        <v>770</v>
      </c>
      <c r="B837" s="6" t="s">
        <v>810</v>
      </c>
      <c r="C837" s="7" t="s">
        <v>509</v>
      </c>
      <c r="D837" s="37" t="s">
        <v>846</v>
      </c>
      <c r="E837" s="24" t="s">
        <v>847</v>
      </c>
      <c r="F837" s="21">
        <v>2600.1799999999998</v>
      </c>
      <c r="G837" s="21">
        <v>2600.1799999999998</v>
      </c>
      <c r="H837" s="21">
        <v>2600.1799999999998</v>
      </c>
    </row>
    <row r="838" spans="1:8" ht="72">
      <c r="A838" s="6" t="s">
        <v>770</v>
      </c>
      <c r="B838" s="6" t="s">
        <v>810</v>
      </c>
      <c r="C838" s="7" t="s">
        <v>511</v>
      </c>
      <c r="D838" s="6"/>
      <c r="E838" s="5" t="s">
        <v>512</v>
      </c>
      <c r="F838" s="21">
        <f>F839</f>
        <v>1340.29</v>
      </c>
      <c r="G838" s="21">
        <f>G839</f>
        <v>349.09</v>
      </c>
      <c r="H838" s="21">
        <f>H839</f>
        <v>349.09</v>
      </c>
    </row>
    <row r="839" spans="1:8" ht="36">
      <c r="A839" s="6" t="s">
        <v>770</v>
      </c>
      <c r="B839" s="6" t="s">
        <v>810</v>
      </c>
      <c r="C839" s="7" t="s">
        <v>511</v>
      </c>
      <c r="D839" s="23" t="s">
        <v>807</v>
      </c>
      <c r="E839" s="24" t="s">
        <v>808</v>
      </c>
      <c r="F839" s="21">
        <v>1340.29</v>
      </c>
      <c r="G839" s="21">
        <v>349.09</v>
      </c>
      <c r="H839" s="21">
        <v>349.09</v>
      </c>
    </row>
    <row r="840" spans="1:8" ht="48">
      <c r="A840" s="6" t="s">
        <v>770</v>
      </c>
      <c r="B840" s="6" t="s">
        <v>810</v>
      </c>
      <c r="C840" s="7" t="s">
        <v>513</v>
      </c>
      <c r="D840" s="6"/>
      <c r="E840" s="5" t="s">
        <v>514</v>
      </c>
      <c r="F840" s="21">
        <f>F841</f>
        <v>964.8</v>
      </c>
      <c r="G840" s="21">
        <f>G841</f>
        <v>964.8</v>
      </c>
      <c r="H840" s="21">
        <f>H841</f>
        <v>964.8</v>
      </c>
    </row>
    <row r="841" spans="1:8" ht="48">
      <c r="A841" s="6" t="s">
        <v>770</v>
      </c>
      <c r="B841" s="6" t="s">
        <v>810</v>
      </c>
      <c r="C841" s="7" t="s">
        <v>513</v>
      </c>
      <c r="D841" s="23" t="s">
        <v>846</v>
      </c>
      <c r="E841" s="24" t="s">
        <v>847</v>
      </c>
      <c r="F841" s="21">
        <v>964.8</v>
      </c>
      <c r="G841" s="21">
        <v>964.8</v>
      </c>
      <c r="H841" s="21">
        <v>964.8</v>
      </c>
    </row>
    <row r="842" spans="1:8" ht="48">
      <c r="A842" s="6" t="s">
        <v>770</v>
      </c>
      <c r="B842" s="6" t="s">
        <v>810</v>
      </c>
      <c r="C842" s="7" t="s">
        <v>690</v>
      </c>
      <c r="D842" s="6"/>
      <c r="E842" s="5" t="s">
        <v>691</v>
      </c>
      <c r="F842" s="21">
        <f>F843</f>
        <v>12</v>
      </c>
      <c r="G842" s="21">
        <f>G843</f>
        <v>0</v>
      </c>
      <c r="H842" s="21">
        <f>H843</f>
        <v>0</v>
      </c>
    </row>
    <row r="843" spans="1:8" ht="48">
      <c r="A843" s="6" t="s">
        <v>770</v>
      </c>
      <c r="B843" s="6" t="s">
        <v>810</v>
      </c>
      <c r="C843" s="7" t="s">
        <v>690</v>
      </c>
      <c r="D843" s="23" t="s">
        <v>846</v>
      </c>
      <c r="E843" s="24" t="s">
        <v>847</v>
      </c>
      <c r="F843" s="21">
        <v>12</v>
      </c>
      <c r="G843" s="21">
        <v>0</v>
      </c>
      <c r="H843" s="21">
        <v>0</v>
      </c>
    </row>
    <row r="844" spans="1:8" ht="36">
      <c r="A844" s="10" t="s">
        <v>832</v>
      </c>
      <c r="B844" s="10" t="s">
        <v>787</v>
      </c>
      <c r="C844" s="44"/>
      <c r="D844" s="10"/>
      <c r="E844" s="11" t="s">
        <v>540</v>
      </c>
      <c r="F844" s="12">
        <f t="shared" ref="F844:H848" si="64">F845</f>
        <v>36.612000000000002</v>
      </c>
      <c r="G844" s="12">
        <f t="shared" si="64"/>
        <v>24.084</v>
      </c>
      <c r="H844" s="12">
        <f t="shared" si="64"/>
        <v>11.417</v>
      </c>
    </row>
    <row r="845" spans="1:8" ht="34.9" customHeight="1">
      <c r="A845" s="27" t="s">
        <v>832</v>
      </c>
      <c r="B845" s="27" t="s">
        <v>786</v>
      </c>
      <c r="C845" s="14"/>
      <c r="D845" s="27"/>
      <c r="E845" s="16" t="s">
        <v>541</v>
      </c>
      <c r="F845" s="17">
        <f t="shared" si="64"/>
        <v>36.612000000000002</v>
      </c>
      <c r="G845" s="17">
        <f t="shared" si="64"/>
        <v>24.084</v>
      </c>
      <c r="H845" s="17">
        <f t="shared" si="64"/>
        <v>11.417</v>
      </c>
    </row>
    <row r="846" spans="1:8" ht="24">
      <c r="A846" s="7" t="s">
        <v>832</v>
      </c>
      <c r="B846" s="7" t="s">
        <v>786</v>
      </c>
      <c r="C846" s="7" t="s">
        <v>801</v>
      </c>
      <c r="D846" s="7"/>
      <c r="E846" s="5" t="s">
        <v>802</v>
      </c>
      <c r="F846" s="21">
        <f>F847</f>
        <v>36.612000000000002</v>
      </c>
      <c r="G846" s="21">
        <f t="shared" si="64"/>
        <v>24.084</v>
      </c>
      <c r="H846" s="21">
        <f t="shared" si="64"/>
        <v>11.417</v>
      </c>
    </row>
    <row r="847" spans="1:8" ht="48">
      <c r="A847" s="6" t="s">
        <v>832</v>
      </c>
      <c r="B847" s="6" t="s">
        <v>786</v>
      </c>
      <c r="C847" s="7" t="s">
        <v>542</v>
      </c>
      <c r="D847" s="7"/>
      <c r="E847" s="5" t="s">
        <v>543</v>
      </c>
      <c r="F847" s="21">
        <f>F848</f>
        <v>36.612000000000002</v>
      </c>
      <c r="G847" s="21">
        <f t="shared" si="64"/>
        <v>24.084</v>
      </c>
      <c r="H847" s="21">
        <f t="shared" si="64"/>
        <v>11.417</v>
      </c>
    </row>
    <row r="848" spans="1:8" ht="36">
      <c r="A848" s="6" t="s">
        <v>832</v>
      </c>
      <c r="B848" s="6" t="s">
        <v>786</v>
      </c>
      <c r="C848" s="7" t="s">
        <v>544</v>
      </c>
      <c r="D848" s="6"/>
      <c r="E848" s="5" t="s">
        <v>545</v>
      </c>
      <c r="F848" s="21">
        <f>F849</f>
        <v>36.612000000000002</v>
      </c>
      <c r="G848" s="21">
        <f t="shared" si="64"/>
        <v>24.084</v>
      </c>
      <c r="H848" s="21">
        <f t="shared" si="64"/>
        <v>11.417</v>
      </c>
    </row>
    <row r="849" spans="1:8" ht="24.75" thickBot="1">
      <c r="A849" s="6" t="s">
        <v>832</v>
      </c>
      <c r="B849" s="6" t="s">
        <v>786</v>
      </c>
      <c r="C849" s="7" t="s">
        <v>544</v>
      </c>
      <c r="D849" s="6" t="s">
        <v>546</v>
      </c>
      <c r="E849" s="5" t="s">
        <v>547</v>
      </c>
      <c r="F849" s="21">
        <v>36.612000000000002</v>
      </c>
      <c r="G849" s="21">
        <v>24.084</v>
      </c>
      <c r="H849" s="21">
        <v>11.417</v>
      </c>
    </row>
    <row r="850" spans="1:8" ht="12.75" thickBot="1">
      <c r="A850" s="92"/>
      <c r="B850" s="93"/>
      <c r="C850" s="93"/>
      <c r="D850" s="93"/>
      <c r="E850" s="93" t="s">
        <v>665</v>
      </c>
      <c r="F850" s="94">
        <f>F844+F831+F774+F713+F623+F416+F248+F163+F140+F132+F16</f>
        <v>4172979.798</v>
      </c>
      <c r="G850" s="94">
        <f>G844+G831+G774+G713+G623+G416+G248+G163+G140+G132+G16</f>
        <v>3403180.639</v>
      </c>
      <c r="H850" s="94">
        <f>H844+H831+H774+H713+H623+H416+H248+H163+H140+H132+H16</f>
        <v>3430522.43</v>
      </c>
    </row>
    <row r="851" spans="1:8">
      <c r="F851" s="81"/>
      <c r="G851" s="82"/>
      <c r="H851" s="82"/>
    </row>
    <row r="852" spans="1:8">
      <c r="F852" s="82"/>
      <c r="G852" s="82"/>
      <c r="H852" s="82"/>
    </row>
    <row r="853" spans="1:8">
      <c r="F853" s="95"/>
      <c r="G853" s="95"/>
      <c r="H853" s="95"/>
    </row>
    <row r="854" spans="1:8">
      <c r="F854" s="83"/>
      <c r="G854" s="83"/>
      <c r="H854" s="83"/>
    </row>
    <row r="855" spans="1:8">
      <c r="F855" s="82"/>
      <c r="G855" s="82"/>
      <c r="H855" s="82"/>
    </row>
    <row r="856" spans="1:8">
      <c r="A856" s="2"/>
      <c r="B856" s="2"/>
      <c r="C856" s="2"/>
      <c r="D856" s="2"/>
      <c r="E856" s="2"/>
      <c r="F856" s="96"/>
      <c r="G856" s="96"/>
      <c r="H856" s="96"/>
    </row>
  </sheetData>
  <autoFilter ref="A15:H852"/>
  <mergeCells count="17">
    <mergeCell ref="F13:F14"/>
    <mergeCell ref="E8:H8"/>
    <mergeCell ref="E9:H9"/>
    <mergeCell ref="G13:H13"/>
    <mergeCell ref="A11:H11"/>
    <mergeCell ref="A12:A14"/>
    <mergeCell ref="B12:B14"/>
    <mergeCell ref="C12:C14"/>
    <mergeCell ref="D12:D14"/>
    <mergeCell ref="E12:E14"/>
    <mergeCell ref="F12:H12"/>
    <mergeCell ref="E7:H7"/>
    <mergeCell ref="E1:H1"/>
    <mergeCell ref="E2:H2"/>
    <mergeCell ref="E3:H3"/>
    <mergeCell ref="E4:H4"/>
    <mergeCell ref="E6:H6"/>
  </mergeCells>
  <phoneticPr fontId="21" type="noConversion"/>
  <pageMargins left="0.4" right="0.31" top="0.28999999999999998" bottom="0.3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workbookViewId="0"/>
  </sheetViews>
  <sheetFormatPr defaultColWidth="9.140625" defaultRowHeight="15"/>
  <cols>
    <col min="1" max="1" width="4.42578125" style="85" customWidth="1"/>
    <col min="2" max="2" width="5.140625" style="85" customWidth="1"/>
    <col min="3" max="3" width="74.85546875" style="85" customWidth="1"/>
    <col min="4" max="4" width="13.42578125" style="85" customWidth="1"/>
    <col min="5" max="5" width="13.5703125" style="85" customWidth="1"/>
    <col min="6" max="6" width="12.140625" style="85" customWidth="1"/>
    <col min="7" max="7" width="12.7109375" style="87" bestFit="1" customWidth="1"/>
    <col min="8" max="8" width="14" style="87" customWidth="1"/>
    <col min="9" max="9" width="15.42578125" style="87" customWidth="1"/>
    <col min="10" max="10" width="12.5703125" style="87" customWidth="1"/>
    <col min="11" max="16384" width="9.140625" style="87"/>
  </cols>
  <sheetData>
    <row r="1" spans="1:9">
      <c r="C1" s="215" t="s">
        <v>361</v>
      </c>
      <c r="D1" s="216"/>
      <c r="E1" s="216"/>
      <c r="F1" s="216"/>
    </row>
    <row r="2" spans="1:9">
      <c r="C2" s="216" t="s">
        <v>771</v>
      </c>
      <c r="D2" s="216"/>
      <c r="E2" s="216"/>
      <c r="F2" s="216"/>
    </row>
    <row r="3" spans="1:9">
      <c r="C3" s="216" t="s">
        <v>772</v>
      </c>
      <c r="D3" s="216"/>
      <c r="E3" s="216"/>
      <c r="F3" s="216"/>
    </row>
    <row r="4" spans="1:9">
      <c r="C4" s="228" t="s">
        <v>367</v>
      </c>
      <c r="D4" s="228"/>
      <c r="E4" s="228"/>
      <c r="F4" s="228"/>
    </row>
    <row r="5" spans="1:9">
      <c r="C5" s="208"/>
      <c r="D5" s="208"/>
      <c r="E5" s="208"/>
      <c r="F5" s="208"/>
    </row>
    <row r="6" spans="1:9">
      <c r="E6" s="97"/>
      <c r="F6" s="98" t="s">
        <v>347</v>
      </c>
    </row>
    <row r="7" spans="1:9">
      <c r="C7" s="228" t="s">
        <v>771</v>
      </c>
      <c r="D7" s="228"/>
      <c r="E7" s="228"/>
      <c r="F7" s="228"/>
    </row>
    <row r="8" spans="1:9">
      <c r="C8" s="228" t="s">
        <v>772</v>
      </c>
      <c r="D8" s="228"/>
      <c r="E8" s="228"/>
      <c r="F8" s="228"/>
    </row>
    <row r="9" spans="1:9">
      <c r="C9" s="228" t="s">
        <v>131</v>
      </c>
      <c r="D9" s="228"/>
      <c r="E9" s="228"/>
      <c r="F9" s="228"/>
    </row>
    <row r="10" spans="1:9">
      <c r="C10" s="99"/>
      <c r="D10" s="100"/>
      <c r="E10" s="100"/>
      <c r="F10" s="100"/>
    </row>
    <row r="11" spans="1:9">
      <c r="A11" s="101"/>
      <c r="B11" s="101"/>
      <c r="D11" s="101"/>
      <c r="F11" s="98"/>
    </row>
    <row r="12" spans="1:9" ht="40.5" customHeight="1">
      <c r="A12" s="101"/>
      <c r="B12" s="236" t="s">
        <v>730</v>
      </c>
      <c r="C12" s="236"/>
      <c r="D12" s="236"/>
      <c r="E12" s="236"/>
    </row>
    <row r="13" spans="1:9">
      <c r="A13" s="237" t="s">
        <v>775</v>
      </c>
      <c r="B13" s="237" t="s">
        <v>776</v>
      </c>
      <c r="C13" s="242" t="s">
        <v>779</v>
      </c>
      <c r="D13" s="243" t="s">
        <v>780</v>
      </c>
      <c r="E13" s="244"/>
      <c r="F13" s="245"/>
    </row>
    <row r="14" spans="1:9" ht="15" customHeight="1">
      <c r="A14" s="238"/>
      <c r="B14" s="240"/>
      <c r="C14" s="240"/>
      <c r="D14" s="226" t="s">
        <v>782</v>
      </c>
      <c r="E14" s="223" t="s">
        <v>781</v>
      </c>
      <c r="F14" s="225"/>
    </row>
    <row r="15" spans="1:9">
      <c r="A15" s="239"/>
      <c r="B15" s="241"/>
      <c r="C15" s="241"/>
      <c r="D15" s="227"/>
      <c r="E15" s="5" t="s">
        <v>783</v>
      </c>
      <c r="F15" s="5" t="s">
        <v>708</v>
      </c>
      <c r="G15" s="90"/>
      <c r="H15" s="90"/>
      <c r="I15" s="90"/>
    </row>
    <row r="16" spans="1:9">
      <c r="A16" s="102" t="s">
        <v>673</v>
      </c>
      <c r="B16" s="102" t="s">
        <v>674</v>
      </c>
      <c r="C16" s="103">
        <v>3</v>
      </c>
      <c r="D16" s="104">
        <v>4</v>
      </c>
      <c r="E16" s="103">
        <v>5</v>
      </c>
      <c r="F16" s="103">
        <v>6</v>
      </c>
      <c r="G16" s="90"/>
      <c r="H16" s="90"/>
      <c r="I16" s="90"/>
    </row>
    <row r="17" spans="1:9">
      <c r="A17" s="105" t="s">
        <v>786</v>
      </c>
      <c r="B17" s="102"/>
      <c r="C17" s="106" t="s">
        <v>788</v>
      </c>
      <c r="D17" s="107">
        <f>SUM(D18:D24)</f>
        <v>276240.35800000001</v>
      </c>
      <c r="E17" s="107">
        <v>272939.53499999997</v>
      </c>
      <c r="F17" s="107">
        <v>267242.33500000002</v>
      </c>
      <c r="G17" s="90"/>
      <c r="H17" s="108"/>
      <c r="I17" s="90"/>
    </row>
    <row r="18" spans="1:9" ht="27" customHeight="1">
      <c r="A18" s="102" t="s">
        <v>786</v>
      </c>
      <c r="B18" s="102" t="s">
        <v>789</v>
      </c>
      <c r="C18" s="109" t="s">
        <v>790</v>
      </c>
      <c r="D18" s="110">
        <v>4617.7150000000001</v>
      </c>
      <c r="E18" s="110">
        <v>4134.2150000000001</v>
      </c>
      <c r="F18" s="110">
        <v>4134.2150000000001</v>
      </c>
      <c r="G18" s="90"/>
      <c r="H18" s="108"/>
      <c r="I18" s="90"/>
    </row>
    <row r="19" spans="1:9" ht="27" customHeight="1">
      <c r="A19" s="102" t="s">
        <v>786</v>
      </c>
      <c r="B19" s="102" t="s">
        <v>805</v>
      </c>
      <c r="C19" s="109" t="s">
        <v>675</v>
      </c>
      <c r="D19" s="111">
        <v>9933.0110000000004</v>
      </c>
      <c r="E19" s="111">
        <v>9933.0110000000004</v>
      </c>
      <c r="F19" s="111">
        <v>9933.0110000000004</v>
      </c>
      <c r="G19" s="90"/>
      <c r="H19" s="108"/>
      <c r="I19" s="90"/>
    </row>
    <row r="20" spans="1:9" ht="30.75" customHeight="1">
      <c r="A20" s="112" t="s">
        <v>786</v>
      </c>
      <c r="B20" s="112" t="s">
        <v>810</v>
      </c>
      <c r="C20" s="113" t="s">
        <v>811</v>
      </c>
      <c r="D20" s="111">
        <v>83169.41</v>
      </c>
      <c r="E20" s="111">
        <v>82862.559999999998</v>
      </c>
      <c r="F20" s="111">
        <v>82862.559999999998</v>
      </c>
      <c r="G20" s="90"/>
      <c r="H20" s="108"/>
      <c r="I20" s="90"/>
    </row>
    <row r="21" spans="1:9">
      <c r="A21" s="112" t="s">
        <v>786</v>
      </c>
      <c r="B21" s="112" t="s">
        <v>816</v>
      </c>
      <c r="C21" s="109" t="s">
        <v>817</v>
      </c>
      <c r="D21" s="114">
        <v>15.2</v>
      </c>
      <c r="E21" s="114">
        <v>138.1</v>
      </c>
      <c r="F21" s="114">
        <v>14.8</v>
      </c>
      <c r="G21" s="90"/>
      <c r="H21" s="108"/>
      <c r="I21" s="90"/>
    </row>
    <row r="22" spans="1:9" ht="27" customHeight="1">
      <c r="A22" s="112" t="s">
        <v>786</v>
      </c>
      <c r="B22" s="112" t="s">
        <v>824</v>
      </c>
      <c r="C22" s="109" t="s">
        <v>825</v>
      </c>
      <c r="D22" s="114">
        <v>23805.414000000001</v>
      </c>
      <c r="E22" s="114">
        <v>23693.864000000001</v>
      </c>
      <c r="F22" s="114">
        <v>23693.864000000001</v>
      </c>
      <c r="G22" s="90"/>
      <c r="H22" s="108"/>
      <c r="I22" s="90"/>
    </row>
    <row r="23" spans="1:9">
      <c r="A23" s="102" t="s">
        <v>786</v>
      </c>
      <c r="B23" s="102" t="s">
        <v>769</v>
      </c>
      <c r="C23" s="115" t="s">
        <v>826</v>
      </c>
      <c r="D23" s="114">
        <v>2000</v>
      </c>
      <c r="E23" s="114">
        <v>2000</v>
      </c>
      <c r="F23" s="114">
        <v>2000</v>
      </c>
      <c r="G23" s="90"/>
      <c r="H23" s="108"/>
      <c r="I23" s="90"/>
    </row>
    <row r="24" spans="1:9">
      <c r="A24" s="102" t="s">
        <v>786</v>
      </c>
      <c r="B24" s="102" t="s">
        <v>832</v>
      </c>
      <c r="C24" s="115" t="s">
        <v>833</v>
      </c>
      <c r="D24" s="114">
        <v>152699.60800000001</v>
      </c>
      <c r="E24" s="114">
        <v>150177.785</v>
      </c>
      <c r="F24" s="114">
        <v>144603.88500000001</v>
      </c>
      <c r="G24" s="90"/>
      <c r="H24" s="108"/>
      <c r="I24" s="90"/>
    </row>
    <row r="25" spans="1:9">
      <c r="A25" s="105" t="s">
        <v>789</v>
      </c>
      <c r="B25" s="105" t="s">
        <v>787</v>
      </c>
      <c r="C25" s="116" t="s">
        <v>865</v>
      </c>
      <c r="D25" s="117">
        <f>D26</f>
        <v>3716.9</v>
      </c>
      <c r="E25" s="117">
        <f>E26</f>
        <v>4052.4</v>
      </c>
      <c r="F25" s="117">
        <f>F26</f>
        <v>4192.8999999999996</v>
      </c>
      <c r="G25" s="90"/>
      <c r="H25" s="108"/>
      <c r="I25" s="90"/>
    </row>
    <row r="26" spans="1:9">
      <c r="A26" s="102" t="s">
        <v>789</v>
      </c>
      <c r="B26" s="102" t="s">
        <v>805</v>
      </c>
      <c r="C26" s="118" t="s">
        <v>866</v>
      </c>
      <c r="D26" s="114">
        <v>3716.9</v>
      </c>
      <c r="E26" s="114">
        <v>4052.4</v>
      </c>
      <c r="F26" s="114">
        <v>4192.8999999999996</v>
      </c>
      <c r="G26" s="90"/>
      <c r="H26" s="108"/>
      <c r="I26" s="90"/>
    </row>
    <row r="27" spans="1:9" ht="18" customHeight="1">
      <c r="A27" s="119" t="s">
        <v>805</v>
      </c>
      <c r="B27" s="119" t="s">
        <v>787</v>
      </c>
      <c r="C27" s="120" t="s">
        <v>869</v>
      </c>
      <c r="D27" s="121">
        <f>D29+D28</f>
        <v>21738.438999999998</v>
      </c>
      <c r="E27" s="121">
        <f>E29+E28</f>
        <v>19489.167000000001</v>
      </c>
      <c r="F27" s="121">
        <f>F29+F28</f>
        <v>19489.167000000001</v>
      </c>
      <c r="G27" s="90"/>
      <c r="H27" s="108"/>
      <c r="I27" s="90"/>
    </row>
    <row r="28" spans="1:9">
      <c r="A28" s="102" t="s">
        <v>805</v>
      </c>
      <c r="B28" s="102" t="s">
        <v>810</v>
      </c>
      <c r="C28" s="109" t="s">
        <v>870</v>
      </c>
      <c r="D28" s="110">
        <v>3267.3</v>
      </c>
      <c r="E28" s="110">
        <v>3267.3</v>
      </c>
      <c r="F28" s="110">
        <v>3267.3</v>
      </c>
      <c r="G28" s="90"/>
      <c r="H28" s="108"/>
      <c r="I28" s="90"/>
    </row>
    <row r="29" spans="1:9" ht="27.75" customHeight="1">
      <c r="A29" s="102" t="s">
        <v>805</v>
      </c>
      <c r="B29" s="102" t="s">
        <v>768</v>
      </c>
      <c r="C29" s="109" t="s">
        <v>873</v>
      </c>
      <c r="D29" s="110">
        <v>18471.138999999999</v>
      </c>
      <c r="E29" s="110">
        <v>16221.867</v>
      </c>
      <c r="F29" s="110">
        <v>16221.867</v>
      </c>
      <c r="G29" s="90"/>
      <c r="H29" s="108"/>
      <c r="I29" s="90"/>
    </row>
    <row r="30" spans="1:9" s="85" customFormat="1">
      <c r="A30" s="105" t="s">
        <v>810</v>
      </c>
      <c r="B30" s="105" t="s">
        <v>787</v>
      </c>
      <c r="C30" s="106" t="s">
        <v>892</v>
      </c>
      <c r="D30" s="121">
        <f>SUM(D31:D33)</f>
        <v>405004.02600000001</v>
      </c>
      <c r="E30" s="121">
        <f>SUM(E31:E33)</f>
        <v>285009.636</v>
      </c>
      <c r="F30" s="121">
        <f>SUM(F31:F33)</f>
        <v>292581.01199999999</v>
      </c>
      <c r="G30" s="90"/>
      <c r="H30" s="108"/>
    </row>
    <row r="31" spans="1:9">
      <c r="A31" s="102" t="s">
        <v>810</v>
      </c>
      <c r="B31" s="102" t="s">
        <v>893</v>
      </c>
      <c r="C31" s="115" t="s">
        <v>894</v>
      </c>
      <c r="D31" s="114">
        <v>5779.9610000000002</v>
      </c>
      <c r="E31" s="114">
        <v>5822.5609999999997</v>
      </c>
      <c r="F31" s="110">
        <v>5755.2610000000004</v>
      </c>
      <c r="G31" s="90"/>
      <c r="H31" s="108"/>
      <c r="I31" s="90"/>
    </row>
    <row r="32" spans="1:9">
      <c r="A32" s="102" t="s">
        <v>810</v>
      </c>
      <c r="B32" s="102" t="s">
        <v>907</v>
      </c>
      <c r="C32" s="115" t="s">
        <v>908</v>
      </c>
      <c r="D32" s="114">
        <v>396914.45600000001</v>
      </c>
      <c r="E32" s="114">
        <v>276549.10600000003</v>
      </c>
      <c r="F32" s="114">
        <v>284187.78200000001</v>
      </c>
      <c r="G32" s="90"/>
      <c r="H32" s="108"/>
      <c r="I32" s="90"/>
    </row>
    <row r="33" spans="1:10">
      <c r="A33" s="102" t="s">
        <v>810</v>
      </c>
      <c r="B33" s="102" t="s">
        <v>770</v>
      </c>
      <c r="C33" s="115" t="s">
        <v>7</v>
      </c>
      <c r="D33" s="114">
        <v>2309.6089999999999</v>
      </c>
      <c r="E33" s="114">
        <v>2637.9690000000001</v>
      </c>
      <c r="F33" s="114">
        <v>2637.9690000000001</v>
      </c>
      <c r="G33" s="90"/>
      <c r="H33" s="108"/>
      <c r="I33" s="90"/>
    </row>
    <row r="34" spans="1:10">
      <c r="A34" s="105" t="s">
        <v>816</v>
      </c>
      <c r="B34" s="105" t="s">
        <v>787</v>
      </c>
      <c r="C34" s="122" t="s">
        <v>36</v>
      </c>
      <c r="D34" s="121">
        <f>D35+D36+D37+D38</f>
        <v>963216.68499999994</v>
      </c>
      <c r="E34" s="121">
        <f>E35+E36+E37+E38</f>
        <v>536027.87799999991</v>
      </c>
      <c r="F34" s="121">
        <f>F35+F36+F37+F38</f>
        <v>505223.61600000004</v>
      </c>
      <c r="G34" s="90"/>
      <c r="H34" s="108"/>
      <c r="I34" s="90"/>
    </row>
    <row r="35" spans="1:10">
      <c r="A35" s="102" t="s">
        <v>816</v>
      </c>
      <c r="B35" s="102" t="s">
        <v>786</v>
      </c>
      <c r="C35" s="109" t="s">
        <v>37</v>
      </c>
      <c r="D35" s="110">
        <v>20143.758000000002</v>
      </c>
      <c r="E35" s="110">
        <v>10202.916999999999</v>
      </c>
      <c r="F35" s="110">
        <v>10202.916999999999</v>
      </c>
      <c r="G35" s="90"/>
      <c r="H35" s="108"/>
      <c r="I35" s="90"/>
    </row>
    <row r="36" spans="1:10">
      <c r="A36" s="102" t="s">
        <v>816</v>
      </c>
      <c r="B36" s="102" t="s">
        <v>789</v>
      </c>
      <c r="C36" s="109" t="s">
        <v>48</v>
      </c>
      <c r="D36" s="114">
        <v>526934.02099999995</v>
      </c>
      <c r="E36" s="114">
        <v>205423.44399999999</v>
      </c>
      <c r="F36" s="114">
        <v>192601.41399999999</v>
      </c>
      <c r="G36" s="90"/>
      <c r="H36" s="108"/>
      <c r="I36" s="90"/>
    </row>
    <row r="37" spans="1:10">
      <c r="A37" s="102" t="s">
        <v>816</v>
      </c>
      <c r="B37" s="102" t="s">
        <v>805</v>
      </c>
      <c r="C37" s="109" t="s">
        <v>76</v>
      </c>
      <c r="D37" s="114">
        <v>385660.1</v>
      </c>
      <c r="E37" s="114">
        <v>290118.92599999998</v>
      </c>
      <c r="F37" s="114">
        <v>272136.69400000002</v>
      </c>
      <c r="G37" s="90"/>
      <c r="H37" s="108"/>
      <c r="I37" s="90"/>
    </row>
    <row r="38" spans="1:10">
      <c r="A38" s="102" t="s">
        <v>816</v>
      </c>
      <c r="B38" s="102" t="s">
        <v>816</v>
      </c>
      <c r="C38" s="123" t="s">
        <v>119</v>
      </c>
      <c r="D38" s="114">
        <v>30478.806</v>
      </c>
      <c r="E38" s="114">
        <v>30282.591</v>
      </c>
      <c r="F38" s="114">
        <v>30282.591</v>
      </c>
      <c r="G38" s="90"/>
      <c r="H38" s="108"/>
      <c r="I38" s="90"/>
    </row>
    <row r="39" spans="1:10">
      <c r="A39" s="124" t="s">
        <v>125</v>
      </c>
      <c r="B39" s="124" t="s">
        <v>787</v>
      </c>
      <c r="C39" s="106" t="s">
        <v>126</v>
      </c>
      <c r="D39" s="121">
        <f>D40+D41+D44+D45+D43+D42</f>
        <v>2060491.7679999999</v>
      </c>
      <c r="E39" s="121">
        <f>E40+E41+E44+E45+E43+E42</f>
        <v>1881310.331</v>
      </c>
      <c r="F39" s="121">
        <f>F40+F41+F44+F45+F43+F42</f>
        <v>1932557.1530000002</v>
      </c>
      <c r="G39" s="125"/>
      <c r="H39" s="125"/>
      <c r="I39" s="125"/>
    </row>
    <row r="40" spans="1:10">
      <c r="A40" s="102" t="s">
        <v>125</v>
      </c>
      <c r="B40" s="102" t="s">
        <v>786</v>
      </c>
      <c r="C40" s="115" t="s">
        <v>549</v>
      </c>
      <c r="D40" s="114">
        <v>762236.19099999999</v>
      </c>
      <c r="E40" s="114">
        <v>707650.21900000004</v>
      </c>
      <c r="F40" s="114">
        <v>731375.41899999999</v>
      </c>
      <c r="G40" s="90"/>
      <c r="H40" s="108"/>
      <c r="I40" s="90"/>
    </row>
    <row r="41" spans="1:10">
      <c r="A41" s="102" t="s">
        <v>125</v>
      </c>
      <c r="B41" s="102" t="s">
        <v>789</v>
      </c>
      <c r="C41" s="115" t="s">
        <v>127</v>
      </c>
      <c r="D41" s="114">
        <v>1046571.758</v>
      </c>
      <c r="E41" s="114">
        <v>922583.81799999997</v>
      </c>
      <c r="F41" s="110">
        <v>944097.34</v>
      </c>
      <c r="G41" s="90"/>
      <c r="H41" s="108"/>
      <c r="I41" s="90"/>
    </row>
    <row r="42" spans="1:10">
      <c r="A42" s="102" t="s">
        <v>125</v>
      </c>
      <c r="B42" s="102" t="s">
        <v>805</v>
      </c>
      <c r="C42" s="115" t="s">
        <v>612</v>
      </c>
      <c r="D42" s="114">
        <v>196448.40599999999</v>
      </c>
      <c r="E42" s="114">
        <v>197983.78599999999</v>
      </c>
      <c r="F42" s="110">
        <v>203983.78599999999</v>
      </c>
      <c r="G42" s="90"/>
      <c r="H42" s="108"/>
      <c r="I42" s="90"/>
    </row>
    <row r="43" spans="1:10" ht="18.75" customHeight="1">
      <c r="A43" s="102" t="s">
        <v>125</v>
      </c>
      <c r="B43" s="102" t="s">
        <v>816</v>
      </c>
      <c r="C43" s="109" t="s">
        <v>390</v>
      </c>
      <c r="D43" s="114">
        <v>584.74199999999996</v>
      </c>
      <c r="E43" s="114">
        <v>584.74199999999996</v>
      </c>
      <c r="F43" s="114">
        <v>584.74199999999996</v>
      </c>
      <c r="G43" s="90"/>
      <c r="H43" s="108"/>
      <c r="I43" s="125"/>
      <c r="J43" s="91"/>
    </row>
    <row r="44" spans="1:10">
      <c r="A44" s="102" t="s">
        <v>125</v>
      </c>
      <c r="B44" s="102" t="s">
        <v>125</v>
      </c>
      <c r="C44" s="115" t="s">
        <v>630</v>
      </c>
      <c r="D44" s="114">
        <v>13928.866</v>
      </c>
      <c r="E44" s="114">
        <v>12906.511</v>
      </c>
      <c r="F44" s="114">
        <v>12906.511</v>
      </c>
      <c r="G44" s="90"/>
      <c r="H44" s="108"/>
      <c r="I44" s="90"/>
    </row>
    <row r="45" spans="1:10">
      <c r="A45" s="102" t="s">
        <v>125</v>
      </c>
      <c r="B45" s="102" t="s">
        <v>907</v>
      </c>
      <c r="C45" s="115" t="s">
        <v>398</v>
      </c>
      <c r="D45" s="114">
        <v>40721.805</v>
      </c>
      <c r="E45" s="114">
        <v>39601.254999999997</v>
      </c>
      <c r="F45" s="114">
        <v>39609.355000000003</v>
      </c>
      <c r="G45" s="90"/>
      <c r="H45" s="108"/>
      <c r="I45" s="90"/>
    </row>
    <row r="46" spans="1:10">
      <c r="A46" s="124" t="s">
        <v>893</v>
      </c>
      <c r="B46" s="124" t="s">
        <v>787</v>
      </c>
      <c r="C46" s="106" t="s">
        <v>676</v>
      </c>
      <c r="D46" s="121">
        <f>D47+D48</f>
        <v>318348.22500000003</v>
      </c>
      <c r="E46" s="121">
        <f>E47+E48</f>
        <v>294829.26699999999</v>
      </c>
      <c r="F46" s="121">
        <f>F47+F48</f>
        <v>306915.45400000003</v>
      </c>
      <c r="G46" s="90"/>
      <c r="H46" s="108"/>
      <c r="I46" s="90"/>
    </row>
    <row r="47" spans="1:10">
      <c r="A47" s="102" t="s">
        <v>893</v>
      </c>
      <c r="B47" s="102" t="s">
        <v>786</v>
      </c>
      <c r="C47" s="115" t="s">
        <v>402</v>
      </c>
      <c r="D47" s="114">
        <v>306538.86200000002</v>
      </c>
      <c r="E47" s="114">
        <v>283019.90399999998</v>
      </c>
      <c r="F47" s="114">
        <v>295106.09100000001</v>
      </c>
      <c r="G47" s="90"/>
      <c r="H47" s="108"/>
      <c r="I47" s="90"/>
    </row>
    <row r="48" spans="1:10">
      <c r="A48" s="102" t="s">
        <v>893</v>
      </c>
      <c r="B48" s="102" t="s">
        <v>810</v>
      </c>
      <c r="C48" s="109" t="s">
        <v>439</v>
      </c>
      <c r="D48" s="114">
        <v>11809.362999999999</v>
      </c>
      <c r="E48" s="114">
        <v>11809.362999999999</v>
      </c>
      <c r="F48" s="114">
        <v>11809.362999999999</v>
      </c>
      <c r="G48" s="90"/>
      <c r="H48" s="108"/>
      <c r="I48" s="90"/>
    </row>
    <row r="49" spans="1:10">
      <c r="A49" s="105">
        <v>10</v>
      </c>
      <c r="B49" s="105" t="s">
        <v>787</v>
      </c>
      <c r="C49" s="106" t="s">
        <v>443</v>
      </c>
      <c r="D49" s="121">
        <f>SUM(D50:D52)+D53</f>
        <v>62182.243999999999</v>
      </c>
      <c r="E49" s="121">
        <f>SUM(E50:E52)+E53</f>
        <v>53883.754999999997</v>
      </c>
      <c r="F49" s="121">
        <f>SUM(F50:F52)+F53</f>
        <v>46194.79</v>
      </c>
      <c r="G49" s="90"/>
      <c r="H49" s="108"/>
      <c r="I49" s="90"/>
    </row>
    <row r="50" spans="1:10">
      <c r="A50" s="102">
        <v>10</v>
      </c>
      <c r="B50" s="102" t="s">
        <v>786</v>
      </c>
      <c r="C50" s="115" t="s">
        <v>444</v>
      </c>
      <c r="D50" s="114">
        <v>3458.808</v>
      </c>
      <c r="E50" s="114">
        <v>3458.808</v>
      </c>
      <c r="F50" s="114">
        <v>3458.808</v>
      </c>
      <c r="G50" s="90"/>
      <c r="H50" s="108"/>
      <c r="I50" s="90"/>
    </row>
    <row r="51" spans="1:10">
      <c r="A51" s="102">
        <v>10</v>
      </c>
      <c r="B51" s="102" t="s">
        <v>805</v>
      </c>
      <c r="C51" s="115" t="s">
        <v>448</v>
      </c>
      <c r="D51" s="114">
        <v>12158</v>
      </c>
      <c r="E51" s="114">
        <v>12158</v>
      </c>
      <c r="F51" s="114">
        <v>12158</v>
      </c>
      <c r="G51" s="90"/>
      <c r="H51" s="108"/>
      <c r="I51" s="90"/>
    </row>
    <row r="52" spans="1:10">
      <c r="A52" s="102" t="s">
        <v>768</v>
      </c>
      <c r="B52" s="102" t="s">
        <v>810</v>
      </c>
      <c r="C52" s="115" t="s">
        <v>456</v>
      </c>
      <c r="D52" s="110">
        <v>45585.555999999997</v>
      </c>
      <c r="E52" s="114">
        <v>37287.067000000003</v>
      </c>
      <c r="F52" s="114">
        <v>29598.101999999999</v>
      </c>
      <c r="G52" s="90"/>
      <c r="H52" s="125"/>
      <c r="I52" s="125"/>
      <c r="J52" s="125"/>
    </row>
    <row r="53" spans="1:10">
      <c r="A53" s="102" t="s">
        <v>768</v>
      </c>
      <c r="B53" s="102" t="s">
        <v>824</v>
      </c>
      <c r="C53" s="109" t="s">
        <v>468</v>
      </c>
      <c r="D53" s="114">
        <v>979.88</v>
      </c>
      <c r="E53" s="114">
        <v>979.88</v>
      </c>
      <c r="F53" s="114">
        <v>979.88</v>
      </c>
      <c r="G53" s="90"/>
      <c r="H53" s="108"/>
      <c r="I53" s="90"/>
    </row>
    <row r="54" spans="1:10">
      <c r="A54" s="105" t="s">
        <v>769</v>
      </c>
      <c r="B54" s="105" t="s">
        <v>787</v>
      </c>
      <c r="C54" s="106" t="s">
        <v>477</v>
      </c>
      <c r="D54" s="121">
        <f>D56+D57+D55</f>
        <v>57087.270999999993</v>
      </c>
      <c r="E54" s="121">
        <f>E56+E57+E55</f>
        <v>51700.516000000003</v>
      </c>
      <c r="F54" s="121">
        <f>F56+F57+F55</f>
        <v>52200.516000000003</v>
      </c>
      <c r="G54" s="90"/>
      <c r="H54" s="108"/>
      <c r="I54" s="90"/>
    </row>
    <row r="55" spans="1:10">
      <c r="A55" s="102" t="s">
        <v>769</v>
      </c>
      <c r="B55" s="102" t="s">
        <v>786</v>
      </c>
      <c r="C55" s="115" t="s">
        <v>677</v>
      </c>
      <c r="D55" s="110">
        <v>1557.45</v>
      </c>
      <c r="E55" s="110">
        <v>1557.45</v>
      </c>
      <c r="F55" s="110">
        <v>1557.45</v>
      </c>
      <c r="G55" s="90"/>
      <c r="H55" s="108"/>
      <c r="I55" s="90"/>
    </row>
    <row r="56" spans="1:10">
      <c r="A56" s="102" t="s">
        <v>769</v>
      </c>
      <c r="B56" s="102" t="s">
        <v>789</v>
      </c>
      <c r="C56" s="115" t="s">
        <v>487</v>
      </c>
      <c r="D56" s="110">
        <v>37991.682000000001</v>
      </c>
      <c r="E56" s="114">
        <v>33036.415000000001</v>
      </c>
      <c r="F56" s="114">
        <v>33536.415000000001</v>
      </c>
      <c r="G56" s="90"/>
      <c r="H56" s="108"/>
      <c r="I56" s="90"/>
    </row>
    <row r="57" spans="1:10">
      <c r="A57" s="102" t="s">
        <v>769</v>
      </c>
      <c r="B57" s="102" t="s">
        <v>805</v>
      </c>
      <c r="C57" s="115" t="s">
        <v>500</v>
      </c>
      <c r="D57" s="114">
        <v>17538.138999999999</v>
      </c>
      <c r="E57" s="114">
        <v>17106.651000000002</v>
      </c>
      <c r="F57" s="114">
        <v>17106.651000000002</v>
      </c>
      <c r="G57" s="90"/>
      <c r="H57" s="108"/>
      <c r="I57" s="90"/>
    </row>
    <row r="58" spans="1:10">
      <c r="A58" s="105" t="s">
        <v>770</v>
      </c>
      <c r="B58" s="105" t="s">
        <v>787</v>
      </c>
      <c r="C58" s="106" t="s">
        <v>505</v>
      </c>
      <c r="D58" s="117">
        <f>D59</f>
        <v>4917.2700000000004</v>
      </c>
      <c r="E58" s="117">
        <f>E59</f>
        <v>3914.07</v>
      </c>
      <c r="F58" s="117">
        <f>F59</f>
        <v>3914.07</v>
      </c>
      <c r="G58" s="90"/>
      <c r="H58" s="108"/>
      <c r="I58" s="90"/>
    </row>
    <row r="59" spans="1:10">
      <c r="A59" s="102" t="s">
        <v>770</v>
      </c>
      <c r="B59" s="102" t="s">
        <v>810</v>
      </c>
      <c r="C59" s="115" t="s">
        <v>506</v>
      </c>
      <c r="D59" s="114">
        <v>4917.2700000000004</v>
      </c>
      <c r="E59" s="114">
        <v>3914.07</v>
      </c>
      <c r="F59" s="114">
        <v>3914.07</v>
      </c>
      <c r="G59" s="90"/>
      <c r="H59" s="108"/>
      <c r="I59" s="90"/>
    </row>
    <row r="60" spans="1:10" ht="12.75" customHeight="1">
      <c r="A60" s="86" t="s">
        <v>832</v>
      </c>
      <c r="B60" s="86" t="s">
        <v>787</v>
      </c>
      <c r="C60" s="126" t="s">
        <v>540</v>
      </c>
      <c r="D60" s="107">
        <f>D61</f>
        <v>36.612000000000002</v>
      </c>
      <c r="E60" s="107">
        <f>E61</f>
        <v>24.084</v>
      </c>
      <c r="F60" s="107">
        <f>F61</f>
        <v>11.417</v>
      </c>
      <c r="G60" s="90"/>
      <c r="H60" s="108"/>
      <c r="I60" s="90"/>
    </row>
    <row r="61" spans="1:10" ht="17.25" customHeight="1" thickBot="1">
      <c r="A61" s="104" t="s">
        <v>832</v>
      </c>
      <c r="B61" s="104" t="s">
        <v>786</v>
      </c>
      <c r="C61" s="109" t="s">
        <v>541</v>
      </c>
      <c r="D61" s="127">
        <v>36.612000000000002</v>
      </c>
      <c r="E61" s="127">
        <v>24.084</v>
      </c>
      <c r="F61" s="127">
        <v>11.417</v>
      </c>
      <c r="G61" s="90"/>
      <c r="H61" s="108"/>
      <c r="I61" s="90"/>
    </row>
    <row r="62" spans="1:10" ht="15" customHeight="1" thickBot="1">
      <c r="A62" s="128"/>
      <c r="B62" s="129"/>
      <c r="C62" s="130" t="s">
        <v>678</v>
      </c>
      <c r="D62" s="131">
        <f>D17+D27+D30+D34+D39+D46+D49+D54+D58+D60+D25</f>
        <v>4172979.798</v>
      </c>
      <c r="E62" s="131">
        <f>E17+E27+E30+E34+E39+E46+E49+E54+E58+E60+E25</f>
        <v>3403180.6389999995</v>
      </c>
      <c r="F62" s="131">
        <f>F17+F27+F30+F34+F39+F46+F49+F54+F58+F60+F25</f>
        <v>3430522.4299999992</v>
      </c>
      <c r="G62" s="132"/>
      <c r="H62" s="132"/>
      <c r="I62" s="90"/>
    </row>
    <row r="63" spans="1:10" hidden="1">
      <c r="D63" s="81">
        <v>3875613.6120000002</v>
      </c>
      <c r="E63" s="82">
        <v>3468020.1120000002</v>
      </c>
      <c r="F63" s="82">
        <v>3494731.1469999999</v>
      </c>
      <c r="G63" s="90"/>
      <c r="H63" s="90"/>
      <c r="I63" s="90"/>
    </row>
    <row r="64" spans="1:10" ht="12.75" customHeight="1">
      <c r="D64" s="81"/>
      <c r="E64" s="82"/>
      <c r="F64" s="82"/>
      <c r="G64" s="90"/>
      <c r="H64" s="90"/>
      <c r="I64" s="90"/>
    </row>
    <row r="65" spans="3:9">
      <c r="C65" s="149"/>
      <c r="D65" s="135"/>
      <c r="E65" s="135"/>
      <c r="F65" s="135"/>
      <c r="G65" s="90"/>
      <c r="H65" s="90"/>
      <c r="I65" s="90"/>
    </row>
    <row r="66" spans="3:9">
      <c r="C66" s="149"/>
      <c r="D66" s="81"/>
      <c r="E66" s="82"/>
      <c r="F66" s="82"/>
      <c r="G66" s="90"/>
      <c r="H66" s="90"/>
      <c r="I66" s="90"/>
    </row>
    <row r="67" spans="3:9">
      <c r="C67" s="149"/>
      <c r="D67" s="82"/>
      <c r="E67" s="82"/>
      <c r="F67" s="82"/>
    </row>
  </sheetData>
  <mergeCells count="14">
    <mergeCell ref="C9:F9"/>
    <mergeCell ref="B12:E12"/>
    <mergeCell ref="A13:A15"/>
    <mergeCell ref="B13:B15"/>
    <mergeCell ref="C13:C15"/>
    <mergeCell ref="D13:F13"/>
    <mergeCell ref="D14:D15"/>
    <mergeCell ref="E14:F14"/>
    <mergeCell ref="C8:F8"/>
    <mergeCell ref="C7:F7"/>
    <mergeCell ref="C1:F1"/>
    <mergeCell ref="C2:F2"/>
    <mergeCell ref="C3:F3"/>
    <mergeCell ref="C4:F4"/>
  </mergeCells>
  <phoneticPr fontId="21" type="noConversion"/>
  <pageMargins left="0.27" right="0.19685039370078741" top="0.31496062992125984" bottom="0.15748031496062992" header="0.31496062992125984" footer="0.31496062992125984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5"/>
  <sheetViews>
    <sheetView topLeftCell="A16" workbookViewId="0">
      <selection activeCell="D68" sqref="D68:F69"/>
    </sheetView>
  </sheetViews>
  <sheetFormatPr defaultColWidth="8.85546875" defaultRowHeight="12"/>
  <cols>
    <col min="1" max="1" width="10.85546875" style="89" customWidth="1"/>
    <col min="2" max="2" width="6.140625" style="89" customWidth="1"/>
    <col min="3" max="3" width="38.7109375" style="89" customWidth="1"/>
    <col min="4" max="4" width="13.85546875" style="89" customWidth="1"/>
    <col min="5" max="5" width="13.7109375" style="136" customWidth="1"/>
    <col min="6" max="6" width="14.5703125" style="136" customWidth="1"/>
    <col min="7" max="7" width="8.85546875" style="136" customWidth="1"/>
    <col min="8" max="16384" width="8.85546875" style="136"/>
  </cols>
  <sheetData>
    <row r="1" spans="1:7" ht="15">
      <c r="C1" s="215" t="s">
        <v>340</v>
      </c>
      <c r="D1" s="216"/>
      <c r="E1" s="216"/>
      <c r="F1" s="216"/>
    </row>
    <row r="2" spans="1:7" ht="12.75">
      <c r="C2" s="216" t="s">
        <v>771</v>
      </c>
      <c r="D2" s="216"/>
      <c r="E2" s="216"/>
      <c r="F2" s="216"/>
    </row>
    <row r="3" spans="1:7" ht="12.75">
      <c r="C3" s="216" t="s">
        <v>772</v>
      </c>
      <c r="D3" s="216"/>
      <c r="E3" s="216"/>
      <c r="F3" s="216"/>
    </row>
    <row r="4" spans="1:7" ht="12.75">
      <c r="C4" s="228" t="s">
        <v>362</v>
      </c>
      <c r="D4" s="228"/>
      <c r="E4" s="228"/>
      <c r="F4" s="228"/>
    </row>
    <row r="6" spans="1:7" ht="15">
      <c r="F6" s="98" t="s">
        <v>348</v>
      </c>
    </row>
    <row r="7" spans="1:7" ht="12.75">
      <c r="C7" s="228" t="s">
        <v>771</v>
      </c>
      <c r="D7" s="228"/>
      <c r="E7" s="228"/>
      <c r="F7" s="228"/>
    </row>
    <row r="8" spans="1:7" ht="12.75">
      <c r="C8" s="228" t="s">
        <v>772</v>
      </c>
      <c r="D8" s="228"/>
      <c r="E8" s="228"/>
      <c r="F8" s="228"/>
    </row>
    <row r="9" spans="1:7" ht="12.75">
      <c r="C9" s="228" t="s">
        <v>131</v>
      </c>
      <c r="D9" s="228"/>
      <c r="E9" s="228"/>
      <c r="F9" s="228"/>
    </row>
    <row r="10" spans="1:7" ht="15">
      <c r="C10" s="99"/>
      <c r="D10" s="100"/>
      <c r="E10" s="100"/>
      <c r="F10" s="100"/>
    </row>
    <row r="11" spans="1:7">
      <c r="C11" s="88"/>
      <c r="E11" s="88"/>
      <c r="F11" s="88"/>
      <c r="G11" s="137"/>
    </row>
    <row r="12" spans="1:7" ht="46.5" customHeight="1">
      <c r="A12" s="246" t="s">
        <v>731</v>
      </c>
      <c r="B12" s="247"/>
      <c r="C12" s="247"/>
      <c r="D12" s="247"/>
      <c r="E12" s="247"/>
      <c r="F12" s="247"/>
    </row>
    <row r="13" spans="1:7" ht="20.25" customHeight="1">
      <c r="A13" s="248" t="s">
        <v>777</v>
      </c>
      <c r="B13" s="237" t="s">
        <v>679</v>
      </c>
      <c r="C13" s="237" t="s">
        <v>779</v>
      </c>
      <c r="D13" s="243" t="s">
        <v>780</v>
      </c>
      <c r="E13" s="244"/>
      <c r="F13" s="245"/>
    </row>
    <row r="14" spans="1:7" ht="14.25" customHeight="1">
      <c r="A14" s="240"/>
      <c r="B14" s="240"/>
      <c r="C14" s="240"/>
      <c r="D14" s="226" t="s">
        <v>782</v>
      </c>
      <c r="E14" s="223" t="s">
        <v>781</v>
      </c>
      <c r="F14" s="225"/>
    </row>
    <row r="15" spans="1:7" ht="12" customHeight="1">
      <c r="A15" s="241"/>
      <c r="B15" s="241"/>
      <c r="C15" s="241"/>
      <c r="D15" s="227"/>
      <c r="E15" s="5" t="s">
        <v>783</v>
      </c>
      <c r="F15" s="5" t="s">
        <v>708</v>
      </c>
    </row>
    <row r="16" spans="1:7">
      <c r="A16" s="102" t="s">
        <v>673</v>
      </c>
      <c r="B16" s="102" t="s">
        <v>674</v>
      </c>
      <c r="C16" s="104">
        <v>3</v>
      </c>
      <c r="D16" s="104">
        <v>4</v>
      </c>
      <c r="E16" s="138">
        <v>5</v>
      </c>
      <c r="F16" s="138">
        <v>6</v>
      </c>
    </row>
    <row r="17" spans="1:6">
      <c r="A17" s="102"/>
      <c r="B17" s="102"/>
      <c r="C17" s="86" t="s">
        <v>680</v>
      </c>
      <c r="D17" s="139">
        <f>D18+D22+D24+D27+D30+D33+D35+D38+D41+D43+D46+D48</f>
        <v>4150543.1750000003</v>
      </c>
      <c r="E17" s="139">
        <f>E18+E22+E24+E27+E30+E33+E35+E38+E41+E43+E46+E48</f>
        <v>3381723.5440000002</v>
      </c>
      <c r="F17" s="139">
        <f>F18+F22+F24+F27+F30+F33+F35+F38+F41+F43+F46+F48</f>
        <v>3409078.0020000003</v>
      </c>
    </row>
    <row r="18" spans="1:6" ht="36">
      <c r="A18" s="14" t="s">
        <v>128</v>
      </c>
      <c r="B18" s="27"/>
      <c r="C18" s="16" t="s">
        <v>129</v>
      </c>
      <c r="D18" s="17">
        <f>D19+D20+D21</f>
        <v>2040712.1619999998</v>
      </c>
      <c r="E18" s="17">
        <f>E19+E20+E21</f>
        <v>1870842.0589999999</v>
      </c>
      <c r="F18" s="17">
        <f>F19+F20+F21</f>
        <v>1920080.7809999997</v>
      </c>
    </row>
    <row r="19" spans="1:6" ht="24">
      <c r="A19" s="7" t="s">
        <v>128</v>
      </c>
      <c r="B19" s="6">
        <v>675</v>
      </c>
      <c r="C19" s="5" t="s">
        <v>681</v>
      </c>
      <c r="D19" s="21">
        <v>2014698.5379999999</v>
      </c>
      <c r="E19" s="21">
        <v>1844828.4350000001</v>
      </c>
      <c r="F19" s="21">
        <v>1894067.1569999999</v>
      </c>
    </row>
    <row r="20" spans="1:6" ht="24">
      <c r="A20" s="7" t="s">
        <v>128</v>
      </c>
      <c r="B20" s="6">
        <v>601</v>
      </c>
      <c r="C20" s="5" t="s">
        <v>785</v>
      </c>
      <c r="D20" s="21">
        <v>2408.9639999999999</v>
      </c>
      <c r="E20" s="21">
        <v>2408.9639999999999</v>
      </c>
      <c r="F20" s="21">
        <v>2408.9639999999999</v>
      </c>
    </row>
    <row r="21" spans="1:6" ht="24">
      <c r="A21" s="7" t="s">
        <v>128</v>
      </c>
      <c r="B21" s="6">
        <v>744</v>
      </c>
      <c r="C21" s="5" t="s">
        <v>662</v>
      </c>
      <c r="D21" s="21">
        <v>23604.66</v>
      </c>
      <c r="E21" s="21">
        <v>23604.66</v>
      </c>
      <c r="F21" s="21">
        <v>23604.66</v>
      </c>
    </row>
    <row r="22" spans="1:6" ht="36">
      <c r="A22" s="44" t="s">
        <v>379</v>
      </c>
      <c r="B22" s="27"/>
      <c r="C22" s="16" t="s">
        <v>682</v>
      </c>
      <c r="D22" s="17">
        <f>D23</f>
        <v>355012.76</v>
      </c>
      <c r="E22" s="17">
        <f>E23</f>
        <v>329840.51699999999</v>
      </c>
      <c r="F22" s="17">
        <f>F23</f>
        <v>343926.70400000003</v>
      </c>
    </row>
    <row r="23" spans="1:6" ht="24">
      <c r="A23" s="7" t="s">
        <v>379</v>
      </c>
      <c r="B23" s="6">
        <v>744</v>
      </c>
      <c r="C23" s="5" t="s">
        <v>662</v>
      </c>
      <c r="D23" s="21">
        <v>355012.76</v>
      </c>
      <c r="E23" s="21">
        <v>329840.51699999999</v>
      </c>
      <c r="F23" s="21">
        <v>343926.70400000003</v>
      </c>
    </row>
    <row r="24" spans="1:6" ht="48">
      <c r="A24" s="14" t="s">
        <v>895</v>
      </c>
      <c r="B24" s="140"/>
      <c r="C24" s="141" t="s">
        <v>896</v>
      </c>
      <c r="D24" s="17">
        <f>D25+D26</f>
        <v>402194.41700000002</v>
      </c>
      <c r="E24" s="17">
        <f>E25+E26</f>
        <v>282371.66700000002</v>
      </c>
      <c r="F24" s="17">
        <f>F25+F26</f>
        <v>289943.04300000001</v>
      </c>
    </row>
    <row r="25" spans="1:6" ht="24">
      <c r="A25" s="7" t="s">
        <v>895</v>
      </c>
      <c r="B25" s="6">
        <v>743</v>
      </c>
      <c r="C25" s="5" t="s">
        <v>661</v>
      </c>
      <c r="D25" s="21">
        <v>324448.51799999998</v>
      </c>
      <c r="E25" s="21">
        <v>282371.66700000002</v>
      </c>
      <c r="F25" s="21">
        <v>289943.04300000001</v>
      </c>
    </row>
    <row r="26" spans="1:6" ht="24">
      <c r="A26" s="7" t="s">
        <v>895</v>
      </c>
      <c r="B26" s="6">
        <v>601</v>
      </c>
      <c r="C26" s="5" t="s">
        <v>785</v>
      </c>
      <c r="D26" s="21">
        <v>77745.899000000005</v>
      </c>
      <c r="E26" s="21">
        <v>0</v>
      </c>
      <c r="F26" s="21">
        <v>0</v>
      </c>
    </row>
    <row r="27" spans="1:6" ht="36">
      <c r="A27" s="14" t="s">
        <v>479</v>
      </c>
      <c r="B27" s="140"/>
      <c r="C27" s="141" t="s">
        <v>480</v>
      </c>
      <c r="D27" s="17">
        <f>D28+D29</f>
        <v>44483.256000000001</v>
      </c>
      <c r="E27" s="17">
        <f>E28+E29</f>
        <v>39953.207000000002</v>
      </c>
      <c r="F27" s="17">
        <f>F28+F29</f>
        <v>40453.207000000002</v>
      </c>
    </row>
    <row r="28" spans="1:6" ht="24">
      <c r="A28" s="7" t="s">
        <v>479</v>
      </c>
      <c r="B28" s="37" t="s">
        <v>683</v>
      </c>
      <c r="C28" s="5" t="s">
        <v>785</v>
      </c>
      <c r="D28" s="21">
        <v>41830.067000000003</v>
      </c>
      <c r="E28" s="21">
        <v>36453.207000000002</v>
      </c>
      <c r="F28" s="21">
        <v>36453.207000000002</v>
      </c>
    </row>
    <row r="29" spans="1:6" ht="24">
      <c r="A29" s="7" t="s">
        <v>479</v>
      </c>
      <c r="B29" s="37" t="s">
        <v>684</v>
      </c>
      <c r="C29" s="5" t="s">
        <v>681</v>
      </c>
      <c r="D29" s="21">
        <v>2653.1889999999999</v>
      </c>
      <c r="E29" s="21">
        <v>3500</v>
      </c>
      <c r="F29" s="21">
        <v>4000</v>
      </c>
    </row>
    <row r="30" spans="1:6" ht="48">
      <c r="A30" s="14" t="s">
        <v>434</v>
      </c>
      <c r="B30" s="27"/>
      <c r="C30" s="16" t="s">
        <v>435</v>
      </c>
      <c r="D30" s="17">
        <f>D31+D32</f>
        <v>5897.15</v>
      </c>
      <c r="E30" s="17">
        <f>E31+E32</f>
        <v>4893.95</v>
      </c>
      <c r="F30" s="17">
        <f>F31+F32</f>
        <v>4893.95</v>
      </c>
    </row>
    <row r="31" spans="1:6" ht="24">
      <c r="A31" s="7" t="s">
        <v>434</v>
      </c>
      <c r="B31" s="6">
        <v>601</v>
      </c>
      <c r="C31" s="5" t="s">
        <v>785</v>
      </c>
      <c r="D31" s="21">
        <v>4905.95</v>
      </c>
      <c r="E31" s="21">
        <v>4893.95</v>
      </c>
      <c r="F31" s="21">
        <v>4893.95</v>
      </c>
    </row>
    <row r="32" spans="1:6" ht="24">
      <c r="A32" s="7" t="s">
        <v>434</v>
      </c>
      <c r="B32" s="6">
        <v>743</v>
      </c>
      <c r="C32" s="5" t="s">
        <v>661</v>
      </c>
      <c r="D32" s="21">
        <v>991.2</v>
      </c>
      <c r="E32" s="21">
        <v>0</v>
      </c>
      <c r="F32" s="21">
        <v>0</v>
      </c>
    </row>
    <row r="33" spans="1:6" ht="36">
      <c r="A33" s="14" t="s">
        <v>77</v>
      </c>
      <c r="B33" s="140"/>
      <c r="C33" s="141" t="s">
        <v>78</v>
      </c>
      <c r="D33" s="17">
        <f>D34</f>
        <v>15768.589</v>
      </c>
      <c r="E33" s="17">
        <f>E34</f>
        <v>9721.4950000000008</v>
      </c>
      <c r="F33" s="17">
        <f>F34</f>
        <v>9515.6299999999992</v>
      </c>
    </row>
    <row r="34" spans="1:6" ht="24">
      <c r="A34" s="7" t="s">
        <v>77</v>
      </c>
      <c r="B34" s="6">
        <v>601</v>
      </c>
      <c r="C34" s="5" t="s">
        <v>785</v>
      </c>
      <c r="D34" s="21">
        <v>15768.589</v>
      </c>
      <c r="E34" s="21">
        <v>9721.4950000000008</v>
      </c>
      <c r="F34" s="21">
        <v>9515.6299999999992</v>
      </c>
    </row>
    <row r="35" spans="1:6" ht="48">
      <c r="A35" s="14" t="s">
        <v>874</v>
      </c>
      <c r="B35" s="27"/>
      <c r="C35" s="16" t="s">
        <v>875</v>
      </c>
      <c r="D35" s="17">
        <f>D36+D37</f>
        <v>18471.138999999999</v>
      </c>
      <c r="E35" s="17">
        <f>E36+E37</f>
        <v>16221.867000000002</v>
      </c>
      <c r="F35" s="17">
        <f>F36+F37</f>
        <v>16221.867000000002</v>
      </c>
    </row>
    <row r="36" spans="1:6" ht="24">
      <c r="A36" s="7" t="s">
        <v>874</v>
      </c>
      <c r="B36" s="37" t="s">
        <v>683</v>
      </c>
      <c r="C36" s="5" t="s">
        <v>785</v>
      </c>
      <c r="D36" s="21">
        <v>7809.0950000000003</v>
      </c>
      <c r="E36" s="21">
        <v>7809.0950000000003</v>
      </c>
      <c r="F36" s="21">
        <v>7809.0950000000003</v>
      </c>
    </row>
    <row r="37" spans="1:6" ht="24">
      <c r="A37" s="7" t="s">
        <v>874</v>
      </c>
      <c r="B37" s="6">
        <v>743</v>
      </c>
      <c r="C37" s="5" t="s">
        <v>661</v>
      </c>
      <c r="D37" s="21">
        <v>10662.044</v>
      </c>
      <c r="E37" s="21">
        <v>8412.7720000000008</v>
      </c>
      <c r="F37" s="21">
        <v>8412.7720000000008</v>
      </c>
    </row>
    <row r="38" spans="1:6" ht="36">
      <c r="A38" s="14" t="s">
        <v>791</v>
      </c>
      <c r="B38" s="27"/>
      <c r="C38" s="16" t="s">
        <v>685</v>
      </c>
      <c r="D38" s="17">
        <f>D39+D40</f>
        <v>239028.70300000001</v>
      </c>
      <c r="E38" s="17">
        <f>E39+E40</f>
        <v>232546.68</v>
      </c>
      <c r="F38" s="17">
        <f>F39+F40</f>
        <v>225088.98</v>
      </c>
    </row>
    <row r="39" spans="1:6" ht="24">
      <c r="A39" s="7" t="s">
        <v>791</v>
      </c>
      <c r="B39" s="6">
        <v>601</v>
      </c>
      <c r="C39" s="5" t="s">
        <v>785</v>
      </c>
      <c r="D39" s="21">
        <v>215334.83900000001</v>
      </c>
      <c r="E39" s="21">
        <v>208852.81599999999</v>
      </c>
      <c r="F39" s="21">
        <v>201395.11600000001</v>
      </c>
    </row>
    <row r="40" spans="1:6" ht="24">
      <c r="A40" s="7" t="s">
        <v>791</v>
      </c>
      <c r="B40" s="35">
        <v>692</v>
      </c>
      <c r="C40" s="36" t="s">
        <v>538</v>
      </c>
      <c r="D40" s="21">
        <v>23693.864000000001</v>
      </c>
      <c r="E40" s="21">
        <v>23693.864000000001</v>
      </c>
      <c r="F40" s="21">
        <v>23693.864000000001</v>
      </c>
    </row>
    <row r="41" spans="1:6" ht="36">
      <c r="A41" s="14" t="s">
        <v>8</v>
      </c>
      <c r="B41" s="140"/>
      <c r="C41" s="141" t="s">
        <v>9</v>
      </c>
      <c r="D41" s="17">
        <f>D42</f>
        <v>879.60900000000004</v>
      </c>
      <c r="E41" s="17">
        <f>E42</f>
        <v>587.96900000000005</v>
      </c>
      <c r="F41" s="17">
        <f>F42</f>
        <v>587.96900000000005</v>
      </c>
    </row>
    <row r="42" spans="1:6" ht="24">
      <c r="A42" s="7" t="s">
        <v>8</v>
      </c>
      <c r="B42" s="6">
        <v>601</v>
      </c>
      <c r="C42" s="5" t="s">
        <v>785</v>
      </c>
      <c r="D42" s="21">
        <v>879.60900000000004</v>
      </c>
      <c r="E42" s="21">
        <v>587.96900000000005</v>
      </c>
      <c r="F42" s="21">
        <v>587.96900000000005</v>
      </c>
    </row>
    <row r="43" spans="1:6" ht="48">
      <c r="A43" s="14" t="s">
        <v>38</v>
      </c>
      <c r="B43" s="30"/>
      <c r="C43" s="142" t="s">
        <v>686</v>
      </c>
      <c r="D43" s="17">
        <f>D44+D45</f>
        <v>591046.93799999997</v>
      </c>
      <c r="E43" s="17">
        <f>E44+E45</f>
        <v>250155.89499999999</v>
      </c>
      <c r="F43" s="17">
        <f>F44+F45</f>
        <v>237333.86499999999</v>
      </c>
    </row>
    <row r="44" spans="1:6" ht="24">
      <c r="A44" s="7" t="s">
        <v>38</v>
      </c>
      <c r="B44" s="6">
        <v>601</v>
      </c>
      <c r="C44" s="5" t="s">
        <v>785</v>
      </c>
      <c r="D44" s="21">
        <v>431195.53899999999</v>
      </c>
      <c r="E44" s="21">
        <v>178564.38699999999</v>
      </c>
      <c r="F44" s="21">
        <v>179242.35699999999</v>
      </c>
    </row>
    <row r="45" spans="1:6" ht="36">
      <c r="A45" s="7" t="s">
        <v>38</v>
      </c>
      <c r="B45" s="6">
        <v>745</v>
      </c>
      <c r="C45" s="5" t="s">
        <v>663</v>
      </c>
      <c r="D45" s="21">
        <v>159851.399</v>
      </c>
      <c r="E45" s="21">
        <v>71591.508000000002</v>
      </c>
      <c r="F45" s="21">
        <v>58091.508000000002</v>
      </c>
    </row>
    <row r="46" spans="1:6" ht="48">
      <c r="A46" s="14" t="s">
        <v>848</v>
      </c>
      <c r="B46" s="27"/>
      <c r="C46" s="16" t="s">
        <v>849</v>
      </c>
      <c r="D46" s="17">
        <f>D47</f>
        <v>33475.400999999998</v>
      </c>
      <c r="E46" s="17">
        <f>E47</f>
        <v>34575.400999999998</v>
      </c>
      <c r="F46" s="17">
        <f>F47</f>
        <v>29001.401000000002</v>
      </c>
    </row>
    <row r="47" spans="1:6" ht="36">
      <c r="A47" s="7" t="s">
        <v>848</v>
      </c>
      <c r="B47" s="23">
        <v>619</v>
      </c>
      <c r="C47" s="5" t="s">
        <v>522</v>
      </c>
      <c r="D47" s="21">
        <v>33475.400999999998</v>
      </c>
      <c r="E47" s="21">
        <v>34575.400999999998</v>
      </c>
      <c r="F47" s="21">
        <v>29001.401000000002</v>
      </c>
    </row>
    <row r="48" spans="1:6" ht="36">
      <c r="A48" s="14" t="s">
        <v>858</v>
      </c>
      <c r="B48" s="27"/>
      <c r="C48" s="16" t="s">
        <v>859</v>
      </c>
      <c r="D48" s="17">
        <f>D49+D50</f>
        <v>403573.05099999998</v>
      </c>
      <c r="E48" s="17">
        <f>E49+E50</f>
        <v>310012.837</v>
      </c>
      <c r="F48" s="17">
        <f>F49+F50</f>
        <v>292030.60499999998</v>
      </c>
    </row>
    <row r="49" spans="1:6" ht="24">
      <c r="A49" s="7" t="s">
        <v>858</v>
      </c>
      <c r="B49" s="6">
        <v>743</v>
      </c>
      <c r="C49" s="5" t="s">
        <v>661</v>
      </c>
      <c r="D49" s="21">
        <v>392511.11599999998</v>
      </c>
      <c r="E49" s="21">
        <v>310012.837</v>
      </c>
      <c r="F49" s="21">
        <v>292030.60499999998</v>
      </c>
    </row>
    <row r="50" spans="1:6" ht="36">
      <c r="A50" s="7" t="s">
        <v>858</v>
      </c>
      <c r="B50" s="6">
        <v>745</v>
      </c>
      <c r="C50" s="5" t="s">
        <v>663</v>
      </c>
      <c r="D50" s="21">
        <v>11061.934999999999</v>
      </c>
      <c r="E50" s="21">
        <v>0</v>
      </c>
      <c r="F50" s="21">
        <v>0</v>
      </c>
    </row>
    <row r="51" spans="1:6" ht="30">
      <c r="A51" s="143" t="s">
        <v>801</v>
      </c>
      <c r="B51" s="144"/>
      <c r="C51" s="145" t="s">
        <v>802</v>
      </c>
      <c r="D51" s="12">
        <f>D52+D62+D54+D56</f>
        <v>22436.623</v>
      </c>
      <c r="E51" s="12">
        <f>E52+E62+E54+E56</f>
        <v>21457.095000000001</v>
      </c>
      <c r="F51" s="12">
        <f>F52+F62+F54+F56</f>
        <v>21444.428</v>
      </c>
    </row>
    <row r="52" spans="1:6" ht="24">
      <c r="A52" s="14" t="s">
        <v>827</v>
      </c>
      <c r="B52" s="14"/>
      <c r="C52" s="16" t="s">
        <v>828</v>
      </c>
      <c r="D52" s="17">
        <f>D53</f>
        <v>2000</v>
      </c>
      <c r="E52" s="17">
        <f>E53</f>
        <v>2000</v>
      </c>
      <c r="F52" s="17">
        <f>F53</f>
        <v>2000</v>
      </c>
    </row>
    <row r="53" spans="1:6" ht="24">
      <c r="A53" s="7" t="s">
        <v>827</v>
      </c>
      <c r="B53" s="6">
        <v>601</v>
      </c>
      <c r="C53" s="5" t="s">
        <v>785</v>
      </c>
      <c r="D53" s="21">
        <v>2000</v>
      </c>
      <c r="E53" s="21">
        <v>2000</v>
      </c>
      <c r="F53" s="21">
        <v>2000</v>
      </c>
    </row>
    <row r="54" spans="1:6" ht="48">
      <c r="A54" s="14" t="s">
        <v>542</v>
      </c>
      <c r="B54" s="27"/>
      <c r="C54" s="16" t="s">
        <v>543</v>
      </c>
      <c r="D54" s="17">
        <f>D55</f>
        <v>36.612000000000002</v>
      </c>
      <c r="E54" s="17">
        <f>E55</f>
        <v>24.084</v>
      </c>
      <c r="F54" s="17">
        <f>F55</f>
        <v>11.417</v>
      </c>
    </row>
    <row r="55" spans="1:6" ht="24">
      <c r="A55" s="7" t="s">
        <v>542</v>
      </c>
      <c r="B55" s="35">
        <v>692</v>
      </c>
      <c r="C55" s="36" t="s">
        <v>538</v>
      </c>
      <c r="D55" s="21">
        <v>36.612000000000002</v>
      </c>
      <c r="E55" s="21">
        <v>24.084</v>
      </c>
      <c r="F55" s="21">
        <v>11.417</v>
      </c>
    </row>
    <row r="56" spans="1:6" ht="72">
      <c r="A56" s="14" t="s">
        <v>695</v>
      </c>
      <c r="B56" s="30"/>
      <c r="C56" s="142" t="s">
        <v>697</v>
      </c>
      <c r="D56" s="17">
        <f>SUM(D57:D61)</f>
        <v>9500</v>
      </c>
      <c r="E56" s="17">
        <f>SUM(E57:E61)</f>
        <v>9500</v>
      </c>
      <c r="F56" s="17">
        <f>SUM(F57:F61)</f>
        <v>9500</v>
      </c>
    </row>
    <row r="57" spans="1:6">
      <c r="A57" s="7" t="s">
        <v>695</v>
      </c>
      <c r="B57" s="6">
        <v>742</v>
      </c>
      <c r="C57" s="5" t="s">
        <v>515</v>
      </c>
      <c r="D57" s="21">
        <v>500</v>
      </c>
      <c r="E57" s="21">
        <v>9500</v>
      </c>
      <c r="F57" s="21">
        <v>9500</v>
      </c>
    </row>
    <row r="58" spans="1:6" ht="24">
      <c r="A58" s="7" t="s">
        <v>695</v>
      </c>
      <c r="B58" s="6">
        <v>601</v>
      </c>
      <c r="C58" s="5" t="s">
        <v>785</v>
      </c>
      <c r="D58" s="21">
        <v>150</v>
      </c>
      <c r="E58" s="21">
        <v>0</v>
      </c>
      <c r="F58" s="21">
        <v>0</v>
      </c>
    </row>
    <row r="59" spans="1:6" ht="24">
      <c r="A59" s="7" t="s">
        <v>695</v>
      </c>
      <c r="B59" s="6">
        <v>675</v>
      </c>
      <c r="C59" s="5" t="s">
        <v>681</v>
      </c>
      <c r="D59" s="21">
        <v>7074</v>
      </c>
      <c r="E59" s="21">
        <v>0</v>
      </c>
      <c r="F59" s="21">
        <v>0</v>
      </c>
    </row>
    <row r="60" spans="1:6" ht="24">
      <c r="A60" s="7" t="s">
        <v>695</v>
      </c>
      <c r="B60" s="6">
        <v>743</v>
      </c>
      <c r="C60" s="5" t="s">
        <v>661</v>
      </c>
      <c r="D60" s="21">
        <v>1500</v>
      </c>
      <c r="E60" s="21">
        <v>0</v>
      </c>
      <c r="F60" s="21">
        <v>0</v>
      </c>
    </row>
    <row r="61" spans="1:6" ht="24">
      <c r="A61" s="7" t="s">
        <v>695</v>
      </c>
      <c r="B61" s="6">
        <v>744</v>
      </c>
      <c r="C61" s="5" t="s">
        <v>662</v>
      </c>
      <c r="D61" s="21">
        <v>276</v>
      </c>
      <c r="E61" s="21">
        <v>0</v>
      </c>
      <c r="F61" s="21">
        <v>0</v>
      </c>
    </row>
    <row r="62" spans="1:6" ht="36">
      <c r="A62" s="14" t="s">
        <v>803</v>
      </c>
      <c r="B62" s="27"/>
      <c r="C62" s="16" t="s">
        <v>804</v>
      </c>
      <c r="D62" s="17">
        <f>D63+D64+D65+D66</f>
        <v>10900.011</v>
      </c>
      <c r="E62" s="17">
        <f>E63+E64+E65+E66</f>
        <v>9933.0110000000004</v>
      </c>
      <c r="F62" s="17">
        <f>F63+F64+F65+F66</f>
        <v>9933.0110000000004</v>
      </c>
    </row>
    <row r="63" spans="1:6">
      <c r="A63" s="7" t="s">
        <v>803</v>
      </c>
      <c r="B63" s="6">
        <v>742</v>
      </c>
      <c r="C63" s="5" t="s">
        <v>515</v>
      </c>
      <c r="D63" s="21">
        <v>9933.0110000000004</v>
      </c>
      <c r="E63" s="21">
        <v>9933.0110000000004</v>
      </c>
      <c r="F63" s="21">
        <v>9933.0110000000004</v>
      </c>
    </row>
    <row r="64" spans="1:6" ht="24">
      <c r="A64" s="7" t="s">
        <v>803</v>
      </c>
      <c r="B64" s="6">
        <v>601</v>
      </c>
      <c r="C64" s="5" t="s">
        <v>785</v>
      </c>
      <c r="D64" s="21">
        <v>790.35</v>
      </c>
      <c r="E64" s="21">
        <v>0</v>
      </c>
      <c r="F64" s="21">
        <v>0</v>
      </c>
    </row>
    <row r="65" spans="1:7" ht="36">
      <c r="A65" s="7" t="s">
        <v>803</v>
      </c>
      <c r="B65" s="23">
        <v>619</v>
      </c>
      <c r="C65" s="5" t="s">
        <v>522</v>
      </c>
      <c r="D65" s="21">
        <v>65.099999999999994</v>
      </c>
      <c r="E65" s="21">
        <v>0</v>
      </c>
      <c r="F65" s="21">
        <v>0</v>
      </c>
    </row>
    <row r="66" spans="1:7" ht="24">
      <c r="A66" s="7" t="s">
        <v>803</v>
      </c>
      <c r="B66" s="35">
        <v>692</v>
      </c>
      <c r="C66" s="36" t="s">
        <v>538</v>
      </c>
      <c r="D66" s="21">
        <v>111.55</v>
      </c>
      <c r="E66" s="21">
        <v>0</v>
      </c>
      <c r="F66" s="21">
        <v>0</v>
      </c>
    </row>
    <row r="67" spans="1:7">
      <c r="A67" s="104"/>
      <c r="B67" s="104"/>
      <c r="C67" s="86" t="s">
        <v>678</v>
      </c>
      <c r="D67" s="12">
        <f>D51+D17</f>
        <v>4172979.7980000004</v>
      </c>
      <c r="E67" s="12">
        <f>E51+E17</f>
        <v>3403180.6390000004</v>
      </c>
      <c r="F67" s="146">
        <f>F51+F17</f>
        <v>3430522.43</v>
      </c>
    </row>
    <row r="68" spans="1:7">
      <c r="D68" s="81"/>
      <c r="E68" s="82"/>
      <c r="F68" s="82"/>
    </row>
    <row r="69" spans="1:7">
      <c r="D69" s="82"/>
      <c r="E69" s="82"/>
      <c r="F69" s="82"/>
      <c r="G69" s="134"/>
    </row>
    <row r="70" spans="1:7">
      <c r="D70" s="135"/>
      <c r="E70" s="135"/>
      <c r="F70" s="135"/>
    </row>
    <row r="71" spans="1:7">
      <c r="D71" s="133"/>
      <c r="E71" s="133"/>
      <c r="F71" s="133"/>
    </row>
    <row r="72" spans="1:7">
      <c r="D72" s="133"/>
      <c r="E72" s="147"/>
      <c r="F72" s="147"/>
    </row>
    <row r="73" spans="1:7">
      <c r="D73" s="133"/>
      <c r="E73" s="147"/>
      <c r="F73" s="147"/>
    </row>
    <row r="74" spans="1:7">
      <c r="D74" s="133"/>
      <c r="E74" s="147"/>
      <c r="F74" s="147"/>
    </row>
    <row r="75" spans="1:7">
      <c r="D75" s="133"/>
      <c r="E75" s="147"/>
      <c r="F75" s="147"/>
    </row>
  </sheetData>
  <mergeCells count="14">
    <mergeCell ref="C9:F9"/>
    <mergeCell ref="A12:F12"/>
    <mergeCell ref="A13:A15"/>
    <mergeCell ref="B13:B15"/>
    <mergeCell ref="C13:C15"/>
    <mergeCell ref="D13:F13"/>
    <mergeCell ref="D14:D15"/>
    <mergeCell ref="E14:F14"/>
    <mergeCell ref="C8:F8"/>
    <mergeCell ref="C7:F7"/>
    <mergeCell ref="C1:F1"/>
    <mergeCell ref="C2:F2"/>
    <mergeCell ref="C3:F3"/>
    <mergeCell ref="C4:F4"/>
  </mergeCells>
  <phoneticPr fontId="21" type="noConversion"/>
  <pageMargins left="0.34" right="0.23" top="0.26" bottom="0.1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opLeftCell="A19" workbookViewId="0">
      <selection activeCell="E17" sqref="E17:F17"/>
    </sheetView>
  </sheetViews>
  <sheetFormatPr defaultColWidth="9.140625" defaultRowHeight="15"/>
  <cols>
    <col min="1" max="1" width="4.7109375" style="151" customWidth="1"/>
    <col min="2" max="2" width="30" style="151" customWidth="1"/>
    <col min="3" max="3" width="11.28515625" style="152" customWidth="1"/>
    <col min="4" max="4" width="12.140625" style="152" customWidth="1"/>
    <col min="5" max="5" width="12.85546875" style="152" customWidth="1"/>
    <col min="6" max="6" width="13.7109375" style="152" customWidth="1"/>
    <col min="7" max="7" width="15.28515625" style="87" customWidth="1"/>
    <col min="8" max="8" width="10.7109375" style="87" customWidth="1"/>
    <col min="9" max="9" width="9.140625" style="87"/>
    <col min="10" max="10" width="36.140625" style="87" customWidth="1"/>
    <col min="11" max="16384" width="9.140625" style="87"/>
  </cols>
  <sheetData>
    <row r="1" spans="1:10">
      <c r="G1" s="215" t="s">
        <v>339</v>
      </c>
      <c r="H1" s="216"/>
      <c r="I1" s="216"/>
      <c r="J1" s="216"/>
    </row>
    <row r="2" spans="1:10">
      <c r="G2" s="216" t="s">
        <v>771</v>
      </c>
      <c r="H2" s="216"/>
      <c r="I2" s="216"/>
      <c r="J2" s="216"/>
    </row>
    <row r="3" spans="1:10">
      <c r="G3" s="216" t="s">
        <v>772</v>
      </c>
      <c r="H3" s="216"/>
      <c r="I3" s="216"/>
      <c r="J3" s="216"/>
    </row>
    <row r="4" spans="1:10">
      <c r="G4" s="228" t="s">
        <v>362</v>
      </c>
      <c r="H4" s="228"/>
      <c r="I4" s="228"/>
      <c r="J4" s="228"/>
    </row>
    <row r="6" spans="1:10">
      <c r="J6" s="98" t="s">
        <v>349</v>
      </c>
    </row>
    <row r="7" spans="1:10">
      <c r="G7" s="228" t="s">
        <v>771</v>
      </c>
      <c r="H7" s="228"/>
      <c r="I7" s="228"/>
      <c r="J7" s="228"/>
    </row>
    <row r="8" spans="1:10">
      <c r="G8" s="228" t="s">
        <v>772</v>
      </c>
      <c r="H8" s="228"/>
      <c r="I8" s="228"/>
      <c r="J8" s="228"/>
    </row>
    <row r="9" spans="1:10">
      <c r="G9" s="228" t="s">
        <v>131</v>
      </c>
      <c r="H9" s="228"/>
      <c r="I9" s="228"/>
      <c r="J9" s="228"/>
    </row>
    <row r="10" spans="1:10">
      <c r="G10" s="99"/>
      <c r="H10" s="100"/>
      <c r="I10" s="100"/>
      <c r="J10" s="100"/>
    </row>
    <row r="11" spans="1:10" ht="50.45" customHeight="1">
      <c r="A11" s="153"/>
      <c r="B11" s="249" t="s">
        <v>760</v>
      </c>
      <c r="C11" s="250"/>
      <c r="D11" s="251"/>
      <c r="E11" s="251"/>
      <c r="F11" s="251"/>
      <c r="G11" s="251"/>
      <c r="H11" s="251"/>
      <c r="I11" s="251"/>
    </row>
    <row r="12" spans="1:10" ht="18.75" customHeight="1">
      <c r="A12" s="252" t="s">
        <v>750</v>
      </c>
      <c r="B12" s="252" t="s">
        <v>751</v>
      </c>
      <c r="C12" s="255" t="s">
        <v>752</v>
      </c>
      <c r="D12" s="243" t="s">
        <v>780</v>
      </c>
      <c r="E12" s="244"/>
      <c r="F12" s="245"/>
      <c r="G12" s="258" t="s">
        <v>753</v>
      </c>
      <c r="H12" s="259"/>
      <c r="I12" s="259"/>
      <c r="J12" s="260"/>
    </row>
    <row r="13" spans="1:10" ht="21.75" customHeight="1">
      <c r="A13" s="253"/>
      <c r="B13" s="253"/>
      <c r="C13" s="256"/>
      <c r="D13" s="267" t="s">
        <v>782</v>
      </c>
      <c r="E13" s="243" t="s">
        <v>781</v>
      </c>
      <c r="F13" s="245"/>
      <c r="G13" s="261"/>
      <c r="H13" s="262"/>
      <c r="I13" s="262"/>
      <c r="J13" s="263"/>
    </row>
    <row r="14" spans="1:10">
      <c r="A14" s="254"/>
      <c r="B14" s="254"/>
      <c r="C14" s="257"/>
      <c r="D14" s="257"/>
      <c r="E14" s="154" t="s">
        <v>783</v>
      </c>
      <c r="F14" s="154" t="s">
        <v>708</v>
      </c>
      <c r="G14" s="264"/>
      <c r="H14" s="265"/>
      <c r="I14" s="265"/>
      <c r="J14" s="266"/>
    </row>
    <row r="15" spans="1:10">
      <c r="A15" s="155">
        <v>1</v>
      </c>
      <c r="B15" s="155">
        <v>2</v>
      </c>
      <c r="C15" s="155">
        <v>4</v>
      </c>
      <c r="D15" s="155">
        <v>6</v>
      </c>
      <c r="E15" s="155">
        <v>7</v>
      </c>
      <c r="F15" s="155">
        <v>8</v>
      </c>
      <c r="G15" s="156">
        <v>9</v>
      </c>
      <c r="H15" s="156">
        <v>10</v>
      </c>
      <c r="I15" s="156">
        <v>11</v>
      </c>
      <c r="J15" s="156">
        <v>12</v>
      </c>
    </row>
    <row r="16" spans="1:10" ht="74.25" customHeight="1">
      <c r="A16" s="157">
        <v>1</v>
      </c>
      <c r="B16" s="158" t="s">
        <v>446</v>
      </c>
      <c r="C16" s="102" t="s">
        <v>445</v>
      </c>
      <c r="D16" s="21">
        <v>3458.808</v>
      </c>
      <c r="E16" s="21">
        <v>3458.808</v>
      </c>
      <c r="F16" s="21">
        <v>3458.808</v>
      </c>
      <c r="G16" s="159" t="s">
        <v>761</v>
      </c>
      <c r="H16" s="173">
        <v>45251</v>
      </c>
      <c r="I16" s="160">
        <v>63</v>
      </c>
      <c r="J16" s="161" t="s">
        <v>754</v>
      </c>
    </row>
    <row r="17" spans="1:10" ht="74.25" customHeight="1">
      <c r="A17" s="157">
        <v>2</v>
      </c>
      <c r="B17" s="158" t="s">
        <v>472</v>
      </c>
      <c r="C17" s="102" t="s">
        <v>471</v>
      </c>
      <c r="D17" s="21">
        <v>229.88</v>
      </c>
      <c r="E17" s="21">
        <v>229.88</v>
      </c>
      <c r="F17" s="21">
        <v>229.88</v>
      </c>
      <c r="G17" s="162" t="s">
        <v>755</v>
      </c>
      <c r="H17" s="163">
        <v>45225</v>
      </c>
      <c r="I17" s="164">
        <v>47</v>
      </c>
      <c r="J17" s="165" t="s">
        <v>756</v>
      </c>
    </row>
    <row r="18" spans="1:10" ht="174" customHeight="1">
      <c r="A18" s="157">
        <v>3</v>
      </c>
      <c r="B18" s="158" t="s">
        <v>450</v>
      </c>
      <c r="C18" s="102" t="s">
        <v>449</v>
      </c>
      <c r="D18" s="21">
        <v>8676</v>
      </c>
      <c r="E18" s="21">
        <v>8676</v>
      </c>
      <c r="F18" s="21">
        <v>8676</v>
      </c>
      <c r="G18" s="159" t="s">
        <v>757</v>
      </c>
      <c r="H18" s="166">
        <v>42361</v>
      </c>
      <c r="I18" s="159" t="s">
        <v>758</v>
      </c>
      <c r="J18" s="167" t="s">
        <v>759</v>
      </c>
    </row>
    <row r="19" spans="1:10" ht="16.5">
      <c r="A19" s="168"/>
      <c r="B19" s="169" t="s">
        <v>678</v>
      </c>
      <c r="C19" s="168"/>
      <c r="D19" s="170">
        <f>D16+D17+D18</f>
        <v>12364.688</v>
      </c>
      <c r="E19" s="170">
        <f>E16+E17+E18</f>
        <v>12364.688</v>
      </c>
      <c r="F19" s="170">
        <f>F16+F17+F18</f>
        <v>12364.688</v>
      </c>
      <c r="G19" s="171"/>
      <c r="H19" s="171"/>
      <c r="I19" s="171"/>
      <c r="J19" s="172"/>
    </row>
  </sheetData>
  <mergeCells count="15">
    <mergeCell ref="G9:J9"/>
    <mergeCell ref="B11:I11"/>
    <mergeCell ref="A12:A14"/>
    <mergeCell ref="B12:B14"/>
    <mergeCell ref="C12:C14"/>
    <mergeCell ref="D12:F12"/>
    <mergeCell ref="G12:J14"/>
    <mergeCell ref="D13:D14"/>
    <mergeCell ref="E13:F13"/>
    <mergeCell ref="G8:J8"/>
    <mergeCell ref="G7:J7"/>
    <mergeCell ref="G1:J1"/>
    <mergeCell ref="G2:J2"/>
    <mergeCell ref="G3:J3"/>
    <mergeCell ref="G4:J4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7"/>
  <sheetViews>
    <sheetView topLeftCell="A9" workbookViewId="0">
      <selection activeCell="C52" sqref="C52:C53"/>
    </sheetView>
  </sheetViews>
  <sheetFormatPr defaultColWidth="9" defaultRowHeight="15"/>
  <cols>
    <col min="1" max="1" width="8.7109375" customWidth="1"/>
    <col min="2" max="2" width="20.28515625" customWidth="1"/>
    <col min="3" max="3" width="45.5703125" customWidth="1"/>
    <col min="4" max="4" width="18.42578125" customWidth="1"/>
    <col min="5" max="5" width="28.85546875" customWidth="1"/>
    <col min="10" max="10" width="11.42578125" customWidth="1"/>
  </cols>
  <sheetData>
    <row r="1" spans="1:11">
      <c r="B1" s="215" t="s">
        <v>338</v>
      </c>
      <c r="C1" s="216"/>
      <c r="D1" s="216"/>
      <c r="E1" s="216"/>
    </row>
    <row r="2" spans="1:11">
      <c r="B2" s="216" t="s">
        <v>771</v>
      </c>
      <c r="C2" s="216"/>
      <c r="D2" s="216"/>
      <c r="E2" s="216"/>
    </row>
    <row r="3" spans="1:11">
      <c r="B3" s="216" t="s">
        <v>772</v>
      </c>
      <c r="C3" s="216"/>
      <c r="D3" s="216"/>
      <c r="E3" s="216"/>
    </row>
    <row r="4" spans="1:11">
      <c r="B4" s="228" t="s">
        <v>362</v>
      </c>
      <c r="C4" s="228"/>
      <c r="D4" s="228"/>
      <c r="E4" s="228"/>
    </row>
    <row r="5" spans="1:11">
      <c r="B5" s="208"/>
      <c r="C5" s="208"/>
      <c r="D5" s="208"/>
      <c r="E5" s="208"/>
    </row>
    <row r="6" spans="1:11">
      <c r="B6" s="1"/>
      <c r="C6" s="1"/>
      <c r="D6" s="2"/>
      <c r="E6" s="3" t="s">
        <v>350</v>
      </c>
    </row>
    <row r="7" spans="1:11">
      <c r="B7" s="216" t="s">
        <v>771</v>
      </c>
      <c r="C7" s="216"/>
      <c r="D7" s="216"/>
      <c r="E7" s="216"/>
    </row>
    <row r="8" spans="1:11">
      <c r="B8" s="216" t="s">
        <v>772</v>
      </c>
      <c r="C8" s="216"/>
      <c r="D8" s="216"/>
      <c r="E8" s="216"/>
    </row>
    <row r="9" spans="1:11">
      <c r="B9" s="228" t="s">
        <v>131</v>
      </c>
      <c r="C9" s="228"/>
      <c r="D9" s="228"/>
      <c r="E9" s="228"/>
    </row>
    <row r="11" spans="1:11" ht="18.75">
      <c r="A11" s="268" t="s">
        <v>344</v>
      </c>
      <c r="B11" s="268"/>
      <c r="C11" s="268"/>
      <c r="D11" s="268"/>
      <c r="E11" s="268"/>
    </row>
    <row r="12" spans="1:11" ht="18.75" customHeight="1">
      <c r="A12" s="196"/>
      <c r="B12" s="268" t="s">
        <v>342</v>
      </c>
      <c r="C12" s="269"/>
      <c r="D12" s="269"/>
      <c r="E12" s="269"/>
    </row>
    <row r="13" spans="1:11" ht="18.75">
      <c r="A13" s="193"/>
      <c r="B13" s="194"/>
      <c r="C13" s="195"/>
      <c r="D13" s="195"/>
      <c r="E13" s="195"/>
    </row>
    <row r="14" spans="1:11" ht="66" customHeight="1">
      <c r="A14" s="188" t="s">
        <v>210</v>
      </c>
      <c r="B14" s="188" t="s">
        <v>211</v>
      </c>
      <c r="C14" s="188" t="s">
        <v>212</v>
      </c>
      <c r="D14" s="188" t="s">
        <v>365</v>
      </c>
      <c r="E14" s="188" t="s">
        <v>213</v>
      </c>
      <c r="K14" s="209"/>
    </row>
    <row r="15" spans="1:11" ht="31.5">
      <c r="A15" s="271">
        <v>1</v>
      </c>
      <c r="B15" s="271" t="s">
        <v>214</v>
      </c>
      <c r="C15" s="190" t="s">
        <v>215</v>
      </c>
      <c r="D15" s="191">
        <v>6.3879999999999999</v>
      </c>
      <c r="E15" s="190" t="s">
        <v>216</v>
      </c>
    </row>
    <row r="16" spans="1:11" ht="31.5">
      <c r="A16" s="272"/>
      <c r="B16" s="272"/>
      <c r="C16" s="190" t="s">
        <v>217</v>
      </c>
      <c r="D16" s="191">
        <v>77.915999999999997</v>
      </c>
      <c r="E16" s="190" t="s">
        <v>218</v>
      </c>
    </row>
    <row r="17" spans="1:10" ht="31.5">
      <c r="A17" s="272"/>
      <c r="B17" s="272"/>
      <c r="C17" s="190" t="s">
        <v>219</v>
      </c>
      <c r="D17" s="191">
        <v>5.8</v>
      </c>
      <c r="E17" s="190" t="s">
        <v>220</v>
      </c>
    </row>
    <row r="18" spans="1:10" ht="15.75">
      <c r="A18" s="272"/>
      <c r="B18" s="272"/>
      <c r="C18" s="190" t="s">
        <v>221</v>
      </c>
      <c r="D18" s="191">
        <v>206.04</v>
      </c>
      <c r="E18" s="190" t="s">
        <v>222</v>
      </c>
      <c r="H18" s="192"/>
      <c r="J18" s="192"/>
    </row>
    <row r="19" spans="1:10" ht="31.5">
      <c r="A19" s="272"/>
      <c r="B19" s="272"/>
      <c r="C19" s="190" t="s">
        <v>223</v>
      </c>
      <c r="D19" s="191">
        <v>203.85599999999999</v>
      </c>
      <c r="E19" s="190" t="s">
        <v>220</v>
      </c>
      <c r="H19" s="192"/>
      <c r="J19" s="192"/>
    </row>
    <row r="20" spans="1:10" ht="31.5">
      <c r="A20" s="271">
        <v>1</v>
      </c>
      <c r="B20" s="271" t="s">
        <v>224</v>
      </c>
      <c r="C20" s="190" t="s">
        <v>225</v>
      </c>
      <c r="D20" s="191">
        <v>250</v>
      </c>
      <c r="E20" s="190" t="s">
        <v>226</v>
      </c>
      <c r="H20" s="192"/>
      <c r="J20" s="192"/>
    </row>
    <row r="21" spans="1:10" ht="31.5">
      <c r="A21" s="272"/>
      <c r="B21" s="272"/>
      <c r="C21" s="190" t="s">
        <v>217</v>
      </c>
      <c r="D21" s="191">
        <v>250</v>
      </c>
      <c r="E21" s="190" t="s">
        <v>218</v>
      </c>
      <c r="H21" s="192"/>
      <c r="J21" s="192"/>
    </row>
    <row r="22" spans="1:10" ht="34.5" customHeight="1">
      <c r="A22" s="189">
        <v>1</v>
      </c>
      <c r="B22" s="189" t="s">
        <v>227</v>
      </c>
      <c r="C22" s="190" t="s">
        <v>228</v>
      </c>
      <c r="D22" s="191">
        <v>500</v>
      </c>
      <c r="E22" s="190" t="s">
        <v>229</v>
      </c>
      <c r="H22" s="192"/>
      <c r="J22" s="192"/>
    </row>
    <row r="23" spans="1:10" ht="31.5">
      <c r="A23" s="271">
        <v>1</v>
      </c>
      <c r="B23" s="271" t="s">
        <v>230</v>
      </c>
      <c r="C23" s="190" t="s">
        <v>225</v>
      </c>
      <c r="D23" s="191">
        <v>428.38600000000002</v>
      </c>
      <c r="E23" s="190" t="s">
        <v>226</v>
      </c>
      <c r="H23" s="192"/>
      <c r="J23" s="192"/>
    </row>
    <row r="24" spans="1:10" ht="31.5">
      <c r="A24" s="272"/>
      <c r="B24" s="272"/>
      <c r="C24" s="190" t="s">
        <v>217</v>
      </c>
      <c r="D24" s="191">
        <v>71.614000000000004</v>
      </c>
      <c r="E24" s="190" t="s">
        <v>218</v>
      </c>
      <c r="H24" s="192"/>
      <c r="I24" s="192"/>
      <c r="J24" s="192"/>
    </row>
    <row r="25" spans="1:10" ht="31.5">
      <c r="A25" s="271">
        <v>2</v>
      </c>
      <c r="B25" s="271" t="s">
        <v>231</v>
      </c>
      <c r="C25" s="190" t="s">
        <v>215</v>
      </c>
      <c r="D25" s="191">
        <v>21.67</v>
      </c>
      <c r="E25" s="190" t="s">
        <v>216</v>
      </c>
    </row>
    <row r="26" spans="1:10" ht="31.5">
      <c r="A26" s="272"/>
      <c r="B26" s="272"/>
      <c r="C26" s="190" t="s">
        <v>232</v>
      </c>
      <c r="D26" s="191">
        <v>158.51</v>
      </c>
      <c r="E26" s="190" t="s">
        <v>233</v>
      </c>
    </row>
    <row r="27" spans="1:10" ht="31.5">
      <c r="A27" s="272"/>
      <c r="B27" s="272"/>
      <c r="C27" s="190" t="s">
        <v>234</v>
      </c>
      <c r="D27" s="191">
        <v>42.86</v>
      </c>
      <c r="E27" s="190" t="s">
        <v>235</v>
      </c>
    </row>
    <row r="28" spans="1:10" ht="31.5">
      <c r="A28" s="272"/>
      <c r="B28" s="272"/>
      <c r="C28" s="190" t="s">
        <v>363</v>
      </c>
      <c r="D28" s="191">
        <v>276.95999999999998</v>
      </c>
      <c r="E28" s="190" t="s">
        <v>236</v>
      </c>
    </row>
    <row r="29" spans="1:10" ht="31.5">
      <c r="A29" s="271">
        <v>2</v>
      </c>
      <c r="B29" s="271" t="s">
        <v>237</v>
      </c>
      <c r="C29" s="190" t="s">
        <v>238</v>
      </c>
      <c r="D29" s="191">
        <v>69.900999999999996</v>
      </c>
      <c r="E29" s="190" t="s">
        <v>239</v>
      </c>
    </row>
    <row r="30" spans="1:10" ht="31.5">
      <c r="A30" s="272"/>
      <c r="B30" s="272"/>
      <c r="C30" s="190" t="s">
        <v>240</v>
      </c>
      <c r="D30" s="191">
        <v>28.36</v>
      </c>
      <c r="E30" s="190" t="s">
        <v>326</v>
      </c>
    </row>
    <row r="31" spans="1:10" ht="31.5">
      <c r="A31" s="272"/>
      <c r="B31" s="272"/>
      <c r="C31" s="190" t="s">
        <v>241</v>
      </c>
      <c r="D31" s="191">
        <v>25.99</v>
      </c>
      <c r="E31" s="190" t="s">
        <v>242</v>
      </c>
    </row>
    <row r="32" spans="1:10" ht="15.75">
      <c r="A32" s="272"/>
      <c r="B32" s="272"/>
      <c r="C32" s="190" t="s">
        <v>243</v>
      </c>
      <c r="D32" s="191">
        <v>168.73</v>
      </c>
      <c r="E32" s="190" t="s">
        <v>233</v>
      </c>
    </row>
    <row r="33" spans="1:5" ht="31.5">
      <c r="A33" s="272"/>
      <c r="B33" s="272"/>
      <c r="C33" s="190" t="s">
        <v>244</v>
      </c>
      <c r="D33" s="191">
        <v>52</v>
      </c>
      <c r="E33" s="190" t="s">
        <v>245</v>
      </c>
    </row>
    <row r="34" spans="1:5" ht="31.5">
      <c r="A34" s="272"/>
      <c r="B34" s="272"/>
      <c r="C34" s="190" t="s">
        <v>246</v>
      </c>
      <c r="D34" s="191">
        <v>144.04400000000001</v>
      </c>
      <c r="E34" s="190" t="s">
        <v>235</v>
      </c>
    </row>
    <row r="35" spans="1:5" ht="31.5">
      <c r="A35" s="272"/>
      <c r="B35" s="272"/>
      <c r="C35" s="190" t="s">
        <v>215</v>
      </c>
      <c r="D35" s="191">
        <v>10.975</v>
      </c>
      <c r="E35" s="190" t="s">
        <v>216</v>
      </c>
    </row>
    <row r="36" spans="1:5" ht="78.75">
      <c r="A36" s="272">
        <v>2</v>
      </c>
      <c r="B36" s="273" t="s">
        <v>287</v>
      </c>
      <c r="C36" s="207" t="s">
        <v>317</v>
      </c>
      <c r="D36" s="191">
        <v>480</v>
      </c>
      <c r="E36" s="190" t="s">
        <v>318</v>
      </c>
    </row>
    <row r="37" spans="1:5" ht="31.5">
      <c r="A37" s="272"/>
      <c r="B37" s="273"/>
      <c r="C37" s="190" t="s">
        <v>319</v>
      </c>
      <c r="D37" s="191">
        <v>20</v>
      </c>
      <c r="E37" s="190" t="s">
        <v>318</v>
      </c>
    </row>
    <row r="38" spans="1:5" ht="63" customHeight="1">
      <c r="A38" s="189">
        <v>2</v>
      </c>
      <c r="B38" s="189" t="s">
        <v>247</v>
      </c>
      <c r="C38" s="190" t="s">
        <v>283</v>
      </c>
      <c r="D38" s="191">
        <v>500</v>
      </c>
      <c r="E38" s="190" t="s">
        <v>229</v>
      </c>
    </row>
    <row r="39" spans="1:5" ht="20.25" customHeight="1">
      <c r="A39" s="189">
        <v>3</v>
      </c>
      <c r="B39" s="189" t="s">
        <v>248</v>
      </c>
      <c r="C39" s="270" t="s">
        <v>249</v>
      </c>
      <c r="D39" s="191">
        <v>500</v>
      </c>
      <c r="E39" s="270" t="s">
        <v>250</v>
      </c>
    </row>
    <row r="40" spans="1:5" ht="20.25" customHeight="1">
      <c r="A40" s="189">
        <v>3</v>
      </c>
      <c r="B40" s="189" t="s">
        <v>251</v>
      </c>
      <c r="C40" s="270"/>
      <c r="D40" s="191">
        <v>500</v>
      </c>
      <c r="E40" s="270"/>
    </row>
    <row r="41" spans="1:5" ht="25.5" customHeight="1">
      <c r="A41" s="189">
        <v>3</v>
      </c>
      <c r="B41" s="189" t="s">
        <v>252</v>
      </c>
      <c r="C41" s="270"/>
      <c r="D41" s="191">
        <v>500</v>
      </c>
      <c r="E41" s="270"/>
    </row>
    <row r="42" spans="1:5" ht="15.75">
      <c r="A42" s="189">
        <v>3</v>
      </c>
      <c r="B42" s="189" t="s">
        <v>253</v>
      </c>
      <c r="C42" s="270"/>
      <c r="D42" s="191">
        <v>500</v>
      </c>
      <c r="E42" s="270"/>
    </row>
    <row r="43" spans="1:5" ht="63">
      <c r="A43" s="271">
        <v>4</v>
      </c>
      <c r="B43" s="271" t="s">
        <v>254</v>
      </c>
      <c r="C43" s="190" t="s">
        <v>255</v>
      </c>
      <c r="D43" s="191">
        <v>300</v>
      </c>
      <c r="E43" s="190" t="s">
        <v>256</v>
      </c>
    </row>
    <row r="44" spans="1:5" ht="47.25">
      <c r="A44" s="272"/>
      <c r="B44" s="272"/>
      <c r="C44" s="190" t="s">
        <v>257</v>
      </c>
      <c r="D44" s="191">
        <v>200</v>
      </c>
      <c r="E44" s="190" t="s">
        <v>258</v>
      </c>
    </row>
    <row r="45" spans="1:5" ht="31.5">
      <c r="A45" s="271">
        <v>4</v>
      </c>
      <c r="B45" s="271" t="s">
        <v>259</v>
      </c>
      <c r="C45" s="190" t="s">
        <v>260</v>
      </c>
      <c r="D45" s="191">
        <v>432</v>
      </c>
      <c r="E45" s="190" t="s">
        <v>285</v>
      </c>
    </row>
    <row r="46" spans="1:5" ht="31.5">
      <c r="A46" s="272"/>
      <c r="B46" s="272"/>
      <c r="C46" s="190" t="s">
        <v>261</v>
      </c>
      <c r="D46" s="191">
        <v>68</v>
      </c>
      <c r="E46" s="190" t="s">
        <v>262</v>
      </c>
    </row>
    <row r="47" spans="1:5" ht="31.5">
      <c r="A47" s="271">
        <v>5</v>
      </c>
      <c r="B47" s="271" t="s">
        <v>263</v>
      </c>
      <c r="C47" s="190" t="s">
        <v>264</v>
      </c>
      <c r="D47" s="191">
        <v>62</v>
      </c>
      <c r="E47" s="190" t="s">
        <v>265</v>
      </c>
    </row>
    <row r="48" spans="1:5" ht="31.5" customHeight="1">
      <c r="A48" s="272"/>
      <c r="B48" s="272"/>
      <c r="C48" s="190" t="s">
        <v>266</v>
      </c>
      <c r="D48" s="191">
        <v>69</v>
      </c>
      <c r="E48" s="190" t="s">
        <v>267</v>
      </c>
    </row>
    <row r="49" spans="1:5" ht="63" customHeight="1">
      <c r="A49" s="272"/>
      <c r="B49" s="272"/>
      <c r="C49" s="190" t="s">
        <v>268</v>
      </c>
      <c r="D49" s="191">
        <v>93</v>
      </c>
      <c r="E49" s="190" t="s">
        <v>269</v>
      </c>
    </row>
    <row r="50" spans="1:5" ht="47.25">
      <c r="A50" s="272"/>
      <c r="B50" s="272"/>
      <c r="C50" s="190" t="s">
        <v>270</v>
      </c>
      <c r="D50" s="191">
        <v>276</v>
      </c>
      <c r="E50" s="190" t="s">
        <v>284</v>
      </c>
    </row>
    <row r="51" spans="1:5" ht="19.5" customHeight="1">
      <c r="A51" s="189">
        <v>5</v>
      </c>
      <c r="B51" s="189" t="s">
        <v>271</v>
      </c>
      <c r="C51" s="190" t="s">
        <v>272</v>
      </c>
      <c r="D51" s="191">
        <v>500</v>
      </c>
      <c r="E51" s="190" t="s">
        <v>273</v>
      </c>
    </row>
    <row r="52" spans="1:5" ht="35.25" customHeight="1">
      <c r="A52" s="271">
        <v>5</v>
      </c>
      <c r="B52" s="271" t="s">
        <v>274</v>
      </c>
      <c r="C52" s="190" t="s">
        <v>275</v>
      </c>
      <c r="D52" s="191">
        <v>150</v>
      </c>
      <c r="E52" s="190" t="s">
        <v>276</v>
      </c>
    </row>
    <row r="53" spans="1:5" ht="48.75" customHeight="1">
      <c r="A53" s="272"/>
      <c r="B53" s="272"/>
      <c r="C53" s="207" t="s">
        <v>323</v>
      </c>
      <c r="D53" s="191">
        <v>350</v>
      </c>
      <c r="E53" s="190" t="s">
        <v>277</v>
      </c>
    </row>
    <row r="54" spans="1:5" ht="30.75" customHeight="1">
      <c r="A54" s="271">
        <v>5</v>
      </c>
      <c r="B54" s="271" t="s">
        <v>278</v>
      </c>
      <c r="C54" s="190" t="s">
        <v>272</v>
      </c>
      <c r="D54" s="191">
        <v>100</v>
      </c>
      <c r="E54" s="190" t="s">
        <v>279</v>
      </c>
    </row>
    <row r="55" spans="1:5" ht="34.5" customHeight="1">
      <c r="A55" s="272"/>
      <c r="B55" s="272"/>
      <c r="C55" s="190" t="s">
        <v>280</v>
      </c>
      <c r="D55" s="191">
        <v>100</v>
      </c>
      <c r="E55" s="190" t="s">
        <v>281</v>
      </c>
    </row>
    <row r="56" spans="1:5" ht="18" customHeight="1">
      <c r="A56" s="272"/>
      <c r="B56" s="272"/>
      <c r="C56" s="190" t="s">
        <v>272</v>
      </c>
      <c r="D56" s="191">
        <v>300</v>
      </c>
      <c r="E56" s="190" t="s">
        <v>282</v>
      </c>
    </row>
    <row r="57" spans="1:5" ht="15.75">
      <c r="A57" s="190"/>
      <c r="B57" s="188" t="s">
        <v>343</v>
      </c>
      <c r="C57" s="211"/>
      <c r="D57" s="212">
        <f>SUM(D15:D56)</f>
        <v>9000</v>
      </c>
      <c r="E57" s="190"/>
    </row>
  </sheetData>
  <mergeCells count="33">
    <mergeCell ref="A36:A37"/>
    <mergeCell ref="B43:B44"/>
    <mergeCell ref="A43:A44"/>
    <mergeCell ref="A15:A19"/>
    <mergeCell ref="A20:A21"/>
    <mergeCell ref="A23:A24"/>
    <mergeCell ref="A25:A28"/>
    <mergeCell ref="B29:B35"/>
    <mergeCell ref="A29:A35"/>
    <mergeCell ref="A45:A46"/>
    <mergeCell ref="A47:A50"/>
    <mergeCell ref="A52:A53"/>
    <mergeCell ref="A54:A56"/>
    <mergeCell ref="B45:B46"/>
    <mergeCell ref="B52:B53"/>
    <mergeCell ref="B54:B56"/>
    <mergeCell ref="B47:B50"/>
    <mergeCell ref="B7:E7"/>
    <mergeCell ref="B8:E8"/>
    <mergeCell ref="B9:E9"/>
    <mergeCell ref="A11:E11"/>
    <mergeCell ref="B1:E1"/>
    <mergeCell ref="B2:E2"/>
    <mergeCell ref="B3:E3"/>
    <mergeCell ref="B4:E4"/>
    <mergeCell ref="B12:E12"/>
    <mergeCell ref="C39:C42"/>
    <mergeCell ref="E39:E42"/>
    <mergeCell ref="B15:B19"/>
    <mergeCell ref="B20:B21"/>
    <mergeCell ref="B23:B24"/>
    <mergeCell ref="B25:B28"/>
    <mergeCell ref="B36:B37"/>
  </mergeCells>
  <phoneticPr fontId="21" type="noConversion"/>
  <pageMargins left="0.43307086614173229" right="0.27559055118110237" top="0.19685039370078741" bottom="0.27559055118110237" header="0.31496062992125984" footer="0.31496062992125984"/>
  <pageSetup paperSize="9" scale="7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ВЕД</vt:lpstr>
      <vt:lpstr>Прил</vt:lpstr>
      <vt:lpstr>Раз.под.</vt:lpstr>
      <vt:lpstr>МП</vt:lpstr>
      <vt:lpstr>Публ.</vt:lpstr>
      <vt:lpstr>СД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2025-04-17T07:47:13Z</dcterms:modified>
</cp:coreProperties>
</file>